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tabRatio="840" firstSheet="1" activeTab="1"/>
  </bookViews>
  <sheets>
    <sheet name="六厂监控" sheetId="1" state="hidden" r:id="rId1"/>
    <sheet name="苗木" sheetId="2" r:id="rId2"/>
    <sheet name="Sheet1" sheetId="5" r:id="rId3"/>
    <sheet name="点位" sheetId="3" state="hidden" r:id="rId4"/>
    <sheet name="点位（巴士厂）" sheetId="4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3" hidden="1">点位!$A$2:$WVD$93</definedName>
    <definedName name="_xlnm._FilterDatabase" localSheetId="1" hidden="1">苗木!$A$2:$I$5</definedName>
    <definedName name="ALMU">[1]配置计算!$C$40</definedName>
    <definedName name="bias">#REF!</definedName>
    <definedName name="BSM_B">[2]配置计算!$C$13</definedName>
    <definedName name="IMSP">[1]配置计算!$C$51</definedName>
    <definedName name="ISYS">[1]配置计算!$C$48</definedName>
    <definedName name="JIGUI">'[1]CS21-IPS 200 主设备'!$G$7</definedName>
    <definedName name="language">[2]配置计算!$D$4</definedName>
    <definedName name="LINK_64K">[1]配置计算!$C$11</definedName>
    <definedName name="LINK_PRI">[3]IPS200配置计算!#REF!</definedName>
    <definedName name="LINK2M">[1]配置计算!$C$12</definedName>
    <definedName name="MCU">[1]配置计算!$C$49</definedName>
    <definedName name="MPP_16E1">[1]配置计算!$C$52</definedName>
    <definedName name="MPP_1HL">[1]配置计算!$C$54</definedName>
    <definedName name="MPP_4E1">[1]配置计算!$C$53</definedName>
    <definedName name="MPP16PRI_16E1">[3]IPS200配置计算!#REF!</definedName>
    <definedName name="MPP4L_16E1">[3]IPS200配置计算!#REF!</definedName>
    <definedName name="MPP8L_4E">[3]IPS200配置计算!#REF!</definedName>
    <definedName name="NSU">[1]配置计算!$C$50</definedName>
    <definedName name="OMS">[1]配置计算!$C$39</definedName>
    <definedName name="OTI">'[2]CS21-IPS800主设备'!$G$25</definedName>
    <definedName name="PDF_N">'[4]CS21-IPS800附配件'!$G$24</definedName>
    <definedName name="plus">#REF!</definedName>
    <definedName name="_xlnm.Print_Area" localSheetId="0">六厂监控!$A$1:$I$37</definedName>
    <definedName name="_xlnm.Print_Titles" localSheetId="1">苗木!$1:$2</definedName>
    <definedName name="rdbms2">#REF!</definedName>
    <definedName name="SCNM">[3]IPS200配置计算!#REF!</definedName>
    <definedName name="unit">#REF!</definedName>
    <definedName name="机架">[1]配置计算!$C$44</definedName>
  </definedNames>
  <calcPr calcId="144525"/>
</workbook>
</file>

<file path=xl/sharedStrings.xml><?xml version="1.0" encoding="utf-8"?>
<sst xmlns="http://schemas.openxmlformats.org/spreadsheetml/2006/main" count="812" uniqueCount="299">
  <si>
    <t>高清监控系统预算清单</t>
  </si>
  <si>
    <t>序号</t>
  </si>
  <si>
    <t>设备名称</t>
  </si>
  <si>
    <t>参考品牌</t>
  </si>
  <si>
    <t>型号、规格</t>
  </si>
  <si>
    <t>单位</t>
  </si>
  <si>
    <t>数量</t>
  </si>
  <si>
    <t>单价(元)</t>
  </si>
  <si>
    <t>合价(元)</t>
  </si>
  <si>
    <t>备注</t>
  </si>
  <si>
    <t>成本单价</t>
  </si>
  <si>
    <t>成本小计</t>
  </si>
  <si>
    <t>施工成本</t>
  </si>
  <si>
    <t>施工小计</t>
  </si>
  <si>
    <t>建议对外单价</t>
  </si>
  <si>
    <t>一、前端设备</t>
  </si>
  <si>
    <t>200W星光级红外球机</t>
  </si>
  <si>
    <t>海康</t>
  </si>
  <si>
    <t>DS-2DF822FBIW-A</t>
  </si>
  <si>
    <t>台</t>
  </si>
  <si>
    <t>球机支架</t>
  </si>
  <si>
    <t>DS-1602ZJ</t>
  </si>
  <si>
    <r>
      <rPr>
        <sz val="9"/>
        <rFont val="宋体"/>
        <charset val="134"/>
      </rPr>
      <t>3</t>
    </r>
    <r>
      <rPr>
        <sz val="10"/>
        <rFont val="宋体"/>
        <charset val="134"/>
      </rPr>
      <t>00</t>
    </r>
    <r>
      <rPr>
        <sz val="10"/>
        <rFont val="宋体"/>
        <charset val="134"/>
      </rPr>
      <t>W红外枪型摄像机</t>
    </r>
  </si>
  <si>
    <t>DS-2CD5A32FECWD-IZ</t>
  </si>
  <si>
    <t>室外</t>
  </si>
  <si>
    <t>枪机支架</t>
  </si>
  <si>
    <t>DS-1292ZJ</t>
  </si>
  <si>
    <t>摄像机二合一防雷器</t>
  </si>
  <si>
    <t>国产</t>
  </si>
  <si>
    <t>网络+24V电源</t>
  </si>
  <si>
    <t>个</t>
  </si>
  <si>
    <t>网络+12V电源</t>
  </si>
  <si>
    <t>二、监控中心设备</t>
  </si>
  <si>
    <t>单电口百兆光纤收发器</t>
  </si>
  <si>
    <t>汉信</t>
  </si>
  <si>
    <t>HS140-SSC-25K</t>
  </si>
  <si>
    <t>块</t>
  </si>
  <si>
    <t>后端</t>
  </si>
  <si>
    <t>4电口百兆光纤收发器</t>
  </si>
  <si>
    <t>HS1404-SSC-25</t>
  </si>
  <si>
    <t>前端</t>
  </si>
  <si>
    <t>三、线缆部分</t>
  </si>
  <si>
    <t>室外立杆（含基础、接地)</t>
  </si>
  <si>
    <t>3.5米</t>
  </si>
  <si>
    <t>根</t>
  </si>
  <si>
    <t>室外防水箱（含防雷模块，输入16A*1，输出10A*3，接地排、零线排,12芯熔纤盒*2）</t>
  </si>
  <si>
    <t>定制，含配电模块及光纤盒</t>
  </si>
  <si>
    <t>摄像机电源</t>
  </si>
  <si>
    <t>DC12V/10A</t>
  </si>
  <si>
    <t>光纤跳线</t>
  </si>
  <si>
    <t>爱谱</t>
  </si>
  <si>
    <t>3米单纤单模FC-LC　</t>
  </si>
  <si>
    <t>条</t>
  </si>
  <si>
    <t>室外单模6芯光缆</t>
  </si>
  <si>
    <t>AP-G-01-6WB-S</t>
  </si>
  <si>
    <t>米</t>
  </si>
  <si>
    <t>4条</t>
  </si>
  <si>
    <t>光纤熔接</t>
  </si>
  <si>
    <t>芯</t>
  </si>
  <si>
    <t>1米ST尾纤</t>
  </si>
  <si>
    <t>SC单头尾纤</t>
  </si>
  <si>
    <t>耦合器</t>
  </si>
  <si>
    <t>SC</t>
  </si>
  <si>
    <t>超五类非屏蔽线</t>
  </si>
  <si>
    <t>cat5e</t>
  </si>
  <si>
    <t>摄像机电源线</t>
  </si>
  <si>
    <t>RVV2*1.0</t>
  </si>
  <si>
    <t>电源线</t>
  </si>
  <si>
    <t>RVV3*2.5</t>
  </si>
  <si>
    <t>辅助材料</t>
  </si>
  <si>
    <t>节点</t>
  </si>
  <si>
    <t>胶带、扎带、水晶头、标签纸、接线盒等</t>
  </si>
  <si>
    <t>四、管槽部分</t>
  </si>
  <si>
    <t>KBG管</t>
  </si>
  <si>
    <t>DN25</t>
  </si>
  <si>
    <t>沿墙敷设引上部分</t>
  </si>
  <si>
    <t>PE管</t>
  </si>
  <si>
    <t>埋地敷设</t>
  </si>
  <si>
    <t>DN32</t>
  </si>
  <si>
    <t>埋地敷设（主干)</t>
  </si>
  <si>
    <t>钢管</t>
  </si>
  <si>
    <t>埋地敷设（主干)暂估量</t>
  </si>
  <si>
    <t>手孔井K0</t>
  </si>
  <si>
    <t>500*400mm</t>
  </si>
  <si>
    <t>含井盖按实际计算</t>
  </si>
  <si>
    <t>管道开挖及回填(浅埋300mm）</t>
  </si>
  <si>
    <t>定制</t>
  </si>
  <si>
    <t>现场</t>
  </si>
  <si>
    <t>绿化带按实际计算</t>
  </si>
  <si>
    <t>管道开挖及回填(埋深700mm）</t>
  </si>
  <si>
    <t>水泥地面按实际计算</t>
  </si>
  <si>
    <t>A</t>
  </si>
  <si>
    <t>小计</t>
  </si>
  <si>
    <t>B</t>
  </si>
  <si>
    <t>安装、施工及调试费</t>
  </si>
  <si>
    <t>A*15%</t>
  </si>
  <si>
    <t>C</t>
  </si>
  <si>
    <t>税金</t>
  </si>
  <si>
    <t>（A+B）*5%</t>
  </si>
  <si>
    <t>D</t>
  </si>
  <si>
    <t>合计</t>
  </si>
  <si>
    <t>A+B+C</t>
  </si>
  <si>
    <t>温泉公园春节水仙培育材料采购</t>
  </si>
  <si>
    <t>名  称</t>
  </si>
  <si>
    <t>规 格（cm）</t>
  </si>
  <si>
    <t xml:space="preserve">  数 量      </t>
  </si>
  <si>
    <t>含税单价(元)</t>
  </si>
  <si>
    <t>总  价  （元）</t>
  </si>
  <si>
    <t xml:space="preserve">  备  注</t>
  </si>
  <si>
    <t>水仙培育沙子</t>
  </si>
  <si>
    <t>m3</t>
  </si>
  <si>
    <t>卸到指定地方</t>
  </si>
  <si>
    <t>泥炭土</t>
  </si>
  <si>
    <t>包</t>
  </si>
  <si>
    <t>25公斤装，大袋装</t>
  </si>
  <si>
    <t>合  计</t>
  </si>
  <si>
    <t>点位图</t>
  </si>
  <si>
    <t>编号</t>
  </si>
  <si>
    <t>类型</t>
  </si>
  <si>
    <t>覆盖区域</t>
  </si>
  <si>
    <t>收敛点</t>
  </si>
  <si>
    <t>安装方式</t>
  </si>
  <si>
    <t>JK1</t>
  </si>
  <si>
    <t>枪机</t>
  </si>
  <si>
    <t>JX1</t>
  </si>
  <si>
    <t>300W</t>
  </si>
  <si>
    <t>立杆3.5米，(杆上安装）</t>
  </si>
  <si>
    <t>JK2</t>
  </si>
  <si>
    <t>JK3</t>
  </si>
  <si>
    <t>JX2</t>
  </si>
  <si>
    <t>车牌捕捉200W</t>
  </si>
  <si>
    <t>壁装</t>
  </si>
  <si>
    <t>JK4</t>
  </si>
  <si>
    <t>球机</t>
  </si>
  <si>
    <t>星光级200W</t>
  </si>
  <si>
    <t>JK5</t>
  </si>
  <si>
    <t>JX3</t>
  </si>
  <si>
    <t>JK6</t>
  </si>
  <si>
    <t>JX4</t>
  </si>
  <si>
    <t>JK7</t>
  </si>
  <si>
    <t>JX46</t>
  </si>
  <si>
    <t>JK8</t>
  </si>
  <si>
    <t>JK9</t>
  </si>
  <si>
    <t>JX5</t>
  </si>
  <si>
    <t>JK10</t>
  </si>
  <si>
    <t>JK11</t>
  </si>
  <si>
    <t>JX6</t>
  </si>
  <si>
    <t>JK12</t>
  </si>
  <si>
    <t>共杆，(杆上安装）</t>
  </si>
  <si>
    <t>JK13</t>
  </si>
  <si>
    <t>JK14</t>
  </si>
  <si>
    <t>JX7</t>
  </si>
  <si>
    <t>JK15</t>
  </si>
  <si>
    <t>半球</t>
  </si>
  <si>
    <t>JX8</t>
  </si>
  <si>
    <t>星光级300W</t>
  </si>
  <si>
    <t>吸顶</t>
  </si>
  <si>
    <t>JK16</t>
  </si>
  <si>
    <t>JK17</t>
  </si>
  <si>
    <t>JX9</t>
  </si>
  <si>
    <t>JK18</t>
  </si>
  <si>
    <t>JK19</t>
  </si>
  <si>
    <t>JK20</t>
  </si>
  <si>
    <t>JX10</t>
  </si>
  <si>
    <t>JK21</t>
  </si>
  <si>
    <t>JK22</t>
  </si>
  <si>
    <t>JX11</t>
  </si>
  <si>
    <t>JK23</t>
  </si>
  <si>
    <t>JK24</t>
  </si>
  <si>
    <t>JX12</t>
  </si>
  <si>
    <t>JK25</t>
  </si>
  <si>
    <t>JX13</t>
  </si>
  <si>
    <t>JK26</t>
  </si>
  <si>
    <t>JX14</t>
  </si>
  <si>
    <t>JK27</t>
  </si>
  <si>
    <t>JK28</t>
  </si>
  <si>
    <t>JK29</t>
  </si>
  <si>
    <t>JX15</t>
  </si>
  <si>
    <t>JK30</t>
  </si>
  <si>
    <t>宽动态300W</t>
  </si>
  <si>
    <t>JK31</t>
  </si>
  <si>
    <t>JK32</t>
  </si>
  <si>
    <t>JX16</t>
  </si>
  <si>
    <t>JK33</t>
  </si>
  <si>
    <t>JX18</t>
  </si>
  <si>
    <t>JK34</t>
  </si>
  <si>
    <t>JX17</t>
  </si>
  <si>
    <t>JK35</t>
  </si>
  <si>
    <t>JK36</t>
  </si>
  <si>
    <t>JK37</t>
  </si>
  <si>
    <t>JX19</t>
  </si>
  <si>
    <t>JK38</t>
  </si>
  <si>
    <t>JK39</t>
  </si>
  <si>
    <t>JX20</t>
  </si>
  <si>
    <t>JK40</t>
  </si>
  <si>
    <t>JK41</t>
  </si>
  <si>
    <t>JX21</t>
  </si>
  <si>
    <t>JK42</t>
  </si>
  <si>
    <t>JX22</t>
  </si>
  <si>
    <t>防爆200W</t>
  </si>
  <si>
    <t>JK43</t>
  </si>
  <si>
    <r>
      <rPr>
        <sz val="11"/>
        <color theme="1"/>
        <rFont val="宋体"/>
        <charset val="134"/>
      </rPr>
      <t>高温2</t>
    </r>
    <r>
      <rPr>
        <sz val="11"/>
        <color theme="1"/>
        <rFont val="宋体"/>
        <charset val="134"/>
      </rPr>
      <t>00W</t>
    </r>
  </si>
  <si>
    <t>JK44</t>
  </si>
  <si>
    <t>JX23</t>
  </si>
  <si>
    <t>JK45</t>
  </si>
  <si>
    <t>JK46</t>
  </si>
  <si>
    <t>JX24</t>
  </si>
  <si>
    <t>JK47</t>
  </si>
  <si>
    <t>JX25</t>
  </si>
  <si>
    <t>JK48</t>
  </si>
  <si>
    <t>JX26</t>
  </si>
  <si>
    <t>JK49</t>
  </si>
  <si>
    <t>JX27</t>
  </si>
  <si>
    <t>JK50</t>
  </si>
  <si>
    <t>JK51</t>
  </si>
  <si>
    <t>JX28</t>
  </si>
  <si>
    <t>JK52</t>
  </si>
  <si>
    <t>JK53</t>
  </si>
  <si>
    <t>JX29</t>
  </si>
  <si>
    <t>JK54</t>
  </si>
  <si>
    <t>JX30</t>
  </si>
  <si>
    <t>JK55</t>
  </si>
  <si>
    <t>JK56</t>
  </si>
  <si>
    <t>JX31</t>
  </si>
  <si>
    <t>JK57</t>
  </si>
  <si>
    <t>JX32</t>
  </si>
  <si>
    <t>JK58</t>
  </si>
  <si>
    <t>JK59</t>
  </si>
  <si>
    <t>JX33</t>
  </si>
  <si>
    <t>JK60</t>
  </si>
  <si>
    <t>JK61</t>
  </si>
  <si>
    <t>JK62</t>
  </si>
  <si>
    <t>JK63</t>
  </si>
  <si>
    <t>JX34</t>
  </si>
  <si>
    <t>JK64</t>
  </si>
  <si>
    <t>JK65</t>
  </si>
  <si>
    <t>JK66</t>
  </si>
  <si>
    <t>JK67</t>
  </si>
  <si>
    <t>JK68</t>
  </si>
  <si>
    <t>JX35</t>
  </si>
  <si>
    <t>JK69</t>
  </si>
  <si>
    <t>JK70</t>
  </si>
  <si>
    <t>JX36</t>
  </si>
  <si>
    <t>JK71</t>
  </si>
  <si>
    <t>JK72</t>
  </si>
  <si>
    <t>JK73</t>
  </si>
  <si>
    <t>JX37</t>
  </si>
  <si>
    <t>JK74</t>
  </si>
  <si>
    <t>JK75</t>
  </si>
  <si>
    <t>JX38</t>
  </si>
  <si>
    <t>JK76</t>
  </si>
  <si>
    <t>JX39</t>
  </si>
  <si>
    <t>JK77</t>
  </si>
  <si>
    <t>JK78</t>
  </si>
  <si>
    <t>JX40</t>
  </si>
  <si>
    <t>JK79</t>
  </si>
  <si>
    <t>JK80</t>
  </si>
  <si>
    <t>JX41</t>
  </si>
  <si>
    <t>JK81</t>
  </si>
  <si>
    <t>JK82</t>
  </si>
  <si>
    <t>JX42</t>
  </si>
  <si>
    <t>JK83</t>
  </si>
  <si>
    <t>JK84</t>
  </si>
  <si>
    <t>JK85</t>
  </si>
  <si>
    <t>JX43</t>
  </si>
  <si>
    <t>JK86</t>
  </si>
  <si>
    <t>JK87</t>
  </si>
  <si>
    <t>JX44</t>
  </si>
  <si>
    <t>JK88</t>
  </si>
  <si>
    <t>JK89</t>
  </si>
  <si>
    <t>JK90</t>
  </si>
  <si>
    <t>JK91</t>
  </si>
  <si>
    <t>机房</t>
  </si>
  <si>
    <t>福清轿车玻璃监控工程点位图(巴士玻璃厂区)</t>
  </si>
  <si>
    <t>切大片区域入口</t>
  </si>
  <si>
    <t>包边厂北侧通道</t>
  </si>
  <si>
    <t>后门入口</t>
  </si>
  <si>
    <t>原电房东侧通道</t>
  </si>
  <si>
    <t>切大片区域东侧室外通道</t>
  </si>
  <si>
    <t>老钢化厂3楼顶上监视后山区</t>
  </si>
  <si>
    <t>原电房北侧废品区</t>
  </si>
  <si>
    <t>巴士夹层厂东侧室外通道</t>
  </si>
  <si>
    <t>原电房西侧后山通道</t>
  </si>
  <si>
    <t>高压后玻璃厂房东侧室外通道</t>
  </si>
  <si>
    <t>新增夹层包装区域前通道</t>
  </si>
  <si>
    <t>巴士夹层厂半成品南侧室外通道</t>
  </si>
  <si>
    <t>风机房东侧通道</t>
  </si>
  <si>
    <t>吸烟区</t>
  </si>
  <si>
    <t>印刷半成品区东侧通道</t>
  </si>
  <si>
    <t>老钢化厂南侧通道</t>
  </si>
  <si>
    <t>卸货平台及前面场地</t>
  </si>
  <si>
    <t>包边厂南侧通道</t>
  </si>
  <si>
    <t>办公楼东侧门前围墙</t>
  </si>
  <si>
    <t>办公楼替换原有模拟半球</t>
  </si>
  <si>
    <t>巴士前门电动车停车场</t>
  </si>
  <si>
    <t>巴士前门入口及地下室入口</t>
  </si>
  <si>
    <t>车牌捕捉300W</t>
  </si>
  <si>
    <t>JK增1</t>
  </si>
  <si>
    <t>成品仓库通道</t>
  </si>
</sst>
</file>

<file path=xl/styles.xml><?xml version="1.0" encoding="utf-8"?>
<styleSheet xmlns="http://schemas.openxmlformats.org/spreadsheetml/2006/main">
  <numFmts count="2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_ \¥* #,##0.00_ ;_ \¥* \-#,##0.00_ ;_ \¥* &quot;-&quot;??_ ;_ @_ "/>
    <numFmt numFmtId="178" formatCode="_(&quot;$&quot;* #,##0_);_(&quot;$&quot;* \(#,##0\);_(&quot;$&quot;* &quot;-&quot;_);_(@_)"/>
    <numFmt numFmtId="179" formatCode="0.00_)"/>
    <numFmt numFmtId="180" formatCode="_ \¥* #,##0.00_ ;_ \¥* \-#,##0.00_ ;_ \¥* \-??_ ;_ @_ "/>
    <numFmt numFmtId="181" formatCode="\¥#,##0;\-\¥#,##0"/>
    <numFmt numFmtId="182" formatCode="&quot;?#,##0.00;[Red]\-&quot;&quot;\?&quot;#,##0.00"/>
    <numFmt numFmtId="183" formatCode="_ \¥* #,##0_ ;_ \¥* \-#,##0_ ;_ \¥* \-_ ;_ @_ "/>
    <numFmt numFmtId="184" formatCode="&quot;?#,##0;[Red]\-&quot;&quot;\?&quot;#,##0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_-\¥* #,##0.00_-;\-\¥* #,##0.00_-;_-\¥* &quot;-&quot;??_-;_-@_-"/>
    <numFmt numFmtId="188" formatCode="_-&quot;$&quot;* #,##0.00_-;\-&quot;$&quot;* #,##0.00_-;_-&quot;$&quot;* &quot;-&quot;??_-;_-@_-"/>
    <numFmt numFmtId="189" formatCode="0.00_);[Red]\(0.00\)"/>
    <numFmt numFmtId="190" formatCode="&quot;￥&quot;#,##0.00_);[Red]\(&quot;￥&quot;#,##0.00\)"/>
    <numFmt numFmtId="191" formatCode="0.00_ "/>
  </numFmts>
  <fonts count="6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9"/>
      <color rgb="FF00B050"/>
      <name val="宋体"/>
      <charset val="134"/>
    </font>
    <font>
      <b/>
      <sz val="9"/>
      <color rgb="FFFF0000"/>
      <name val="宋体"/>
      <charset val="134"/>
    </font>
    <font>
      <b/>
      <sz val="10"/>
      <name val="宋体"/>
      <charset val="134"/>
    </font>
    <font>
      <b/>
      <sz val="9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0"/>
      <name val="Geneva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sz val="12"/>
      <name val="Times New Roman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Tahoma"/>
      <charset val="134"/>
    </font>
    <font>
      <sz val="8"/>
      <name val="Arial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4"/>
      <name val="ＭＳ 明朝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u/>
      <sz val="10"/>
      <color indexed="12"/>
      <name val="Helv"/>
      <charset val="134"/>
    </font>
    <font>
      <sz val="10"/>
      <name val="Helv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b/>
      <i/>
      <sz val="16"/>
      <name val="Helv"/>
      <charset val="134"/>
    </font>
    <font>
      <sz val="10"/>
      <color indexed="8"/>
      <name val="MS Sans Serif"/>
      <charset val="134"/>
    </font>
    <font>
      <sz val="11"/>
      <color indexed="62"/>
      <name val="宋体"/>
      <charset val="134"/>
    </font>
    <font>
      <sz val="11"/>
      <name val="ＭＳ Ｐゴシック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8"/>
      <name val="Times New Roman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</borders>
  <cellStyleXfs count="1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7" fillId="43" borderId="15" applyNumberForma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/>
    <xf numFmtId="0" fontId="31" fillId="0" borderId="0" applyProtection="0">
      <alignment vertical="center"/>
    </xf>
    <xf numFmtId="0" fontId="45" fillId="0" borderId="0"/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9" fontId="11" fillId="44" borderId="0">
      <alignment horizontal="center"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0" borderId="0"/>
    <xf numFmtId="0" fontId="34" fillId="0" borderId="11" applyNumberFormat="0" applyFill="0" applyAlignment="0" applyProtection="0">
      <alignment vertical="center"/>
    </xf>
    <xf numFmtId="183" fontId="45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56" fillId="0" borderId="0"/>
    <xf numFmtId="0" fontId="20" fillId="16" borderId="0" applyNumberFormat="0" applyBorder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0" borderId="0"/>
    <xf numFmtId="0" fontId="20" fillId="6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3" fillId="0" borderId="0"/>
    <xf numFmtId="0" fontId="20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50" fillId="43" borderId="1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0" borderId="0" applyProtection="0"/>
    <xf numFmtId="0" fontId="20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41" fontId="45" fillId="0" borderId="0" applyFont="0" applyFill="0" applyBorder="0" applyAlignment="0" applyProtection="0"/>
    <xf numFmtId="0" fontId="31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2" fillId="0" borderId="0"/>
    <xf numFmtId="0" fontId="21" fillId="39" borderId="14" applyNumberFormat="0" applyFont="0" applyAlignment="0" applyProtection="0">
      <alignment vertical="center"/>
    </xf>
    <xf numFmtId="0" fontId="31" fillId="0" borderId="0"/>
    <xf numFmtId="0" fontId="67" fillId="0" borderId="0"/>
    <xf numFmtId="0" fontId="42" fillId="0" borderId="0"/>
    <xf numFmtId="0" fontId="53" fillId="0" borderId="17" applyNumberFormat="0" applyFill="0" applyAlignment="0" applyProtection="0">
      <alignment vertical="center"/>
    </xf>
    <xf numFmtId="0" fontId="49" fillId="43" borderId="0" applyNumberFormat="0" applyBorder="0" applyAlignment="0" applyProtection="0"/>
    <xf numFmtId="0" fontId="21" fillId="0" borderId="0"/>
    <xf numFmtId="10" fontId="4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39" borderId="0" applyNumberFormat="0" applyBorder="0" applyAlignment="0" applyProtection="0">
      <alignment vertical="center"/>
    </xf>
    <xf numFmtId="0" fontId="21" fillId="0" borderId="0"/>
    <xf numFmtId="0" fontId="31" fillId="5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1" fillId="0" borderId="0"/>
    <xf numFmtId="0" fontId="31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180" fontId="21" fillId="0" borderId="0" applyFon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187" fontId="21" fillId="0" borderId="0" applyFon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178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43" fontId="45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82" fontId="4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9" fillId="39" borderId="2" applyNumberFormat="0" applyBorder="0" applyAlignment="0" applyProtection="0"/>
    <xf numFmtId="179" fontId="61" fillId="0" borderId="0"/>
    <xf numFmtId="0" fontId="49" fillId="0" borderId="0">
      <alignment horizontal="left" vertical="center" wrapText="1"/>
    </xf>
    <xf numFmtId="49" fontId="11" fillId="46" borderId="0">
      <alignment horizontal="center" vertical="center"/>
    </xf>
    <xf numFmtId="0" fontId="40" fillId="35" borderId="0" applyNumberFormat="0" applyBorder="0" applyAlignment="0" applyProtection="0">
      <alignment vertical="center"/>
    </xf>
    <xf numFmtId="49" fontId="11" fillId="46" borderId="0">
      <alignment horizontal="left" vertical="center"/>
    </xf>
    <xf numFmtId="49" fontId="11" fillId="44" borderId="0">
      <alignment horizontal="left" vertical="center"/>
    </xf>
    <xf numFmtId="49" fontId="11" fillId="46" borderId="0">
      <alignment horizontal="right" vertical="center"/>
    </xf>
    <xf numFmtId="49" fontId="11" fillId="44" borderId="0">
      <alignment horizontal="right" vertical="center"/>
    </xf>
    <xf numFmtId="0" fontId="45" fillId="0" borderId="0" applyNumberFormat="0" applyFont="0" applyFill="0" applyBorder="0" applyAlignment="0" applyProtection="0">
      <alignment vertical="center"/>
    </xf>
    <xf numFmtId="0" fontId="31" fillId="0" borderId="0" applyNumberFormat="0" applyBorder="0" applyProtection="0">
      <alignment vertical="center"/>
    </xf>
    <xf numFmtId="43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6" fillId="0" borderId="2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/>
    <xf numFmtId="0" fontId="66" fillId="37" borderId="0" applyNumberFormat="0" applyBorder="0" applyAlignment="0" applyProtection="0">
      <alignment vertical="center"/>
    </xf>
    <xf numFmtId="0" fontId="21" fillId="0" borderId="0"/>
    <xf numFmtId="0" fontId="48" fillId="0" borderId="0">
      <alignment vertical="center"/>
    </xf>
    <xf numFmtId="0" fontId="21" fillId="0" borderId="0"/>
    <xf numFmtId="43" fontId="21" fillId="0" borderId="0" applyFont="0" applyFill="0" applyBorder="0" applyAlignment="0" applyProtection="0"/>
    <xf numFmtId="0" fontId="31" fillId="39" borderId="14" applyNumberFormat="0" applyFont="0" applyAlignment="0" applyProtection="0">
      <alignment vertical="center"/>
    </xf>
    <xf numFmtId="0" fontId="52" fillId="0" borderId="0"/>
    <xf numFmtId="0" fontId="21" fillId="0" borderId="0"/>
    <xf numFmtId="0" fontId="21" fillId="0" borderId="0"/>
    <xf numFmtId="0" fontId="21" fillId="0" borderId="0"/>
    <xf numFmtId="186" fontId="45" fillId="0" borderId="0" applyFont="0" applyFill="0" applyBorder="0" applyAlignment="0" applyProtection="0"/>
    <xf numFmtId="0" fontId="63" fillId="23" borderId="15" applyNumberFormat="0" applyAlignment="0" applyProtection="0">
      <alignment vertical="center"/>
    </xf>
    <xf numFmtId="188" fontId="4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57" fillId="0" borderId="18" applyNumberFormat="0" applyFill="0" applyAlignment="0" applyProtection="0">
      <alignment vertical="center"/>
    </xf>
    <xf numFmtId="0" fontId="44" fillId="38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185" fontId="45" fillId="0" borderId="0" applyFont="0" applyFill="0" applyBorder="0" applyAlignment="0" applyProtection="0"/>
    <xf numFmtId="0" fontId="45" fillId="0" borderId="0" applyProtection="0"/>
    <xf numFmtId="0" fontId="29" fillId="38" borderId="0" applyNumberFormat="0" applyBorder="0" applyAlignment="0" applyProtection="0">
      <alignment vertical="center"/>
    </xf>
    <xf numFmtId="0" fontId="21" fillId="0" borderId="0"/>
  </cellStyleXfs>
  <cellXfs count="13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0" fillId="2" borderId="0" xfId="0" applyFont="1" applyFill="1">
      <alignment vertical="center"/>
    </xf>
    <xf numFmtId="0" fontId="4" fillId="0" borderId="0" xfId="15" applyFont="1"/>
    <xf numFmtId="0" fontId="5" fillId="2" borderId="0" xfId="15" applyFont="1" applyFill="1"/>
    <xf numFmtId="0" fontId="5" fillId="2" borderId="0" xfId="15" applyFont="1" applyFill="1" applyAlignment="1">
      <alignment horizontal="left" wrapText="1"/>
    </xf>
    <xf numFmtId="189" fontId="5" fillId="2" borderId="0" xfId="15" applyNumberFormat="1" applyFont="1" applyFill="1" applyAlignment="1">
      <alignment horizontal="center" wrapText="1"/>
    </xf>
    <xf numFmtId="0" fontId="5" fillId="2" borderId="0" xfId="15" applyFont="1" applyFill="1" applyAlignment="1">
      <alignment wrapText="1"/>
    </xf>
    <xf numFmtId="176" fontId="5" fillId="2" borderId="0" xfId="15" applyNumberFormat="1" applyFont="1" applyFill="1" applyAlignment="1">
      <alignment horizontal="center"/>
    </xf>
    <xf numFmtId="189" fontId="5" fillId="2" borderId="0" xfId="15" applyNumberFormat="1" applyFont="1" applyFill="1" applyAlignment="1">
      <alignment horizontal="left" wrapText="1"/>
    </xf>
    <xf numFmtId="0" fontId="6" fillId="0" borderId="0" xfId="15" applyFont="1"/>
    <xf numFmtId="0" fontId="7" fillId="0" borderId="2" xfId="0" applyFont="1" applyBorder="1" applyAlignment="1">
      <alignment horizontal="center" vertical="center" wrapText="1"/>
    </xf>
    <xf numFmtId="0" fontId="8" fillId="3" borderId="2" xfId="87" applyFont="1" applyFill="1" applyBorder="1" applyAlignment="1">
      <alignment horizontal="center" vertical="center"/>
    </xf>
    <xf numFmtId="0" fontId="8" fillId="3" borderId="2" xfId="87" applyFont="1" applyFill="1" applyBorder="1" applyAlignment="1">
      <alignment horizontal="center" vertical="center" wrapText="1"/>
    </xf>
    <xf numFmtId="189" fontId="8" fillId="3" borderId="2" xfId="87" applyNumberFormat="1" applyFont="1" applyFill="1" applyBorder="1" applyAlignment="1">
      <alignment horizontal="center" vertical="center" wrapText="1"/>
    </xf>
    <xf numFmtId="0" fontId="8" fillId="3" borderId="2" xfId="87" applyFont="1" applyFill="1" applyBorder="1" applyAlignment="1">
      <alignment vertical="center" wrapText="1"/>
    </xf>
    <xf numFmtId="0" fontId="9" fillId="0" borderId="2" xfId="87" applyFont="1" applyFill="1" applyBorder="1" applyAlignment="1">
      <alignment horizontal="center" vertical="center"/>
    </xf>
    <xf numFmtId="0" fontId="9" fillId="2" borderId="2" xfId="83" applyFont="1" applyFill="1" applyBorder="1" applyAlignment="1">
      <alignment horizontal="left" vertical="center" wrapText="1"/>
    </xf>
    <xf numFmtId="0" fontId="9" fillId="2" borderId="2" xfId="83" applyFont="1" applyFill="1" applyBorder="1" applyAlignment="1">
      <alignment horizontal="center" vertical="center" wrapText="1"/>
    </xf>
    <xf numFmtId="0" fontId="9" fillId="0" borderId="2" xfId="151" applyFont="1" applyFill="1" applyBorder="1" applyAlignment="1">
      <alignment horizontal="center" vertical="center" wrapText="1"/>
    </xf>
    <xf numFmtId="189" fontId="9" fillId="0" borderId="2" xfId="83" applyNumberFormat="1" applyFont="1" applyFill="1" applyBorder="1" applyAlignment="1">
      <alignment horizontal="center" vertical="center" wrapText="1"/>
    </xf>
    <xf numFmtId="176" fontId="9" fillId="2" borderId="2" xfId="145" applyNumberFormat="1" applyFont="1" applyFill="1" applyBorder="1" applyAlignment="1">
      <alignment horizontal="center" vertical="center" wrapText="1"/>
    </xf>
    <xf numFmtId="0" fontId="8" fillId="0" borderId="2" xfId="87" applyFont="1" applyFill="1" applyBorder="1" applyAlignment="1">
      <alignment horizontal="center" vertical="center"/>
    </xf>
    <xf numFmtId="189" fontId="8" fillId="0" borderId="2" xfId="83" applyNumberFormat="1" applyFont="1" applyFill="1" applyBorder="1" applyAlignment="1">
      <alignment horizontal="center" vertical="center" wrapText="1"/>
    </xf>
    <xf numFmtId="0" fontId="4" fillId="0" borderId="0" xfId="92" applyFont="1"/>
    <xf numFmtId="0" fontId="4" fillId="0" borderId="0" xfId="149" applyFont="1"/>
    <xf numFmtId="0" fontId="10" fillId="0" borderId="0" xfId="17" applyFont="1" applyFill="1" applyAlignment="1">
      <alignment vertical="center"/>
    </xf>
    <xf numFmtId="0" fontId="11" fillId="0" borderId="0" xfId="17" applyFont="1" applyFill="1" applyAlignment="1">
      <alignment vertical="center"/>
    </xf>
    <xf numFmtId="0" fontId="4" fillId="0" borderId="0" xfId="139" applyFont="1"/>
    <xf numFmtId="0" fontId="5" fillId="2" borderId="0" xfId="92" applyFont="1" applyFill="1"/>
    <xf numFmtId="0" fontId="5" fillId="2" borderId="0" xfId="92" applyFont="1" applyFill="1" applyAlignment="1">
      <alignment horizontal="left" wrapText="1"/>
    </xf>
    <xf numFmtId="189" fontId="5" fillId="2" borderId="0" xfId="92" applyNumberFormat="1" applyFont="1" applyFill="1" applyAlignment="1">
      <alignment horizontal="center" wrapText="1"/>
    </xf>
    <xf numFmtId="0" fontId="5" fillId="2" borderId="0" xfId="92" applyFont="1" applyFill="1" applyAlignment="1">
      <alignment wrapText="1"/>
    </xf>
    <xf numFmtId="176" fontId="5" fillId="2" borderId="0" xfId="92" applyNumberFormat="1" applyFont="1" applyFill="1" applyAlignment="1">
      <alignment horizontal="center"/>
    </xf>
    <xf numFmtId="189" fontId="6" fillId="2" borderId="0" xfId="84" applyNumberFormat="1" applyFont="1" applyFill="1" applyAlignment="1">
      <alignment horizontal="center" wrapText="1"/>
    </xf>
    <xf numFmtId="189" fontId="5" fillId="2" borderId="0" xfId="92" applyNumberFormat="1" applyFont="1" applyFill="1" applyAlignment="1">
      <alignment horizontal="left" wrapText="1"/>
    </xf>
    <xf numFmtId="189" fontId="5" fillId="0" borderId="0" xfId="92" applyNumberFormat="1" applyFont="1" applyAlignment="1">
      <alignment horizontal="center"/>
    </xf>
    <xf numFmtId="0" fontId="6" fillId="0" borderId="0" xfId="149" applyFont="1"/>
    <xf numFmtId="0" fontId="6" fillId="0" borderId="0" xfId="149" applyFont="1" applyAlignment="1">
      <alignment horizontal="right"/>
    </xf>
    <xf numFmtId="0" fontId="6" fillId="0" borderId="0" xfId="92" applyFont="1"/>
    <xf numFmtId="0" fontId="12" fillId="2" borderId="1" xfId="84" applyFont="1" applyFill="1" applyBorder="1" applyAlignment="1">
      <alignment horizontal="center" vertical="center"/>
    </xf>
    <xf numFmtId="0" fontId="13" fillId="3" borderId="2" xfId="84" applyFont="1" applyFill="1" applyBorder="1" applyAlignment="1">
      <alignment horizontal="center" vertical="center"/>
    </xf>
    <xf numFmtId="0" fontId="13" fillId="3" borderId="2" xfId="84" applyFont="1" applyFill="1" applyBorder="1" applyAlignment="1">
      <alignment horizontal="center" vertical="center" wrapText="1"/>
    </xf>
    <xf numFmtId="189" fontId="13" fillId="3" borderId="2" xfId="84" applyNumberFormat="1" applyFont="1" applyFill="1" applyBorder="1" applyAlignment="1">
      <alignment horizontal="center" vertical="center" wrapText="1"/>
    </xf>
    <xf numFmtId="0" fontId="13" fillId="3" borderId="2" xfId="84" applyFont="1" applyFill="1" applyBorder="1" applyAlignment="1">
      <alignment horizontal="left" vertical="center" wrapText="1"/>
    </xf>
    <xf numFmtId="0" fontId="13" fillId="3" borderId="2" xfId="84" applyNumberFormat="1" applyFont="1" applyFill="1" applyBorder="1" applyAlignment="1">
      <alignment horizontal="center" vertical="center"/>
    </xf>
    <xf numFmtId="176" fontId="13" fillId="3" borderId="2" xfId="84" applyNumberFormat="1" applyFont="1" applyFill="1" applyBorder="1" applyAlignment="1">
      <alignment horizontal="center" vertical="center"/>
    </xf>
    <xf numFmtId="0" fontId="4" fillId="0" borderId="2" xfId="84" applyFont="1" applyFill="1" applyBorder="1" applyAlignment="1">
      <alignment horizontal="center" vertical="center"/>
    </xf>
    <xf numFmtId="0" fontId="13" fillId="2" borderId="2" xfId="92" applyFont="1" applyFill="1" applyBorder="1" applyAlignment="1">
      <alignment horizontal="left" vertical="center" wrapText="1"/>
    </xf>
    <xf numFmtId="189" fontId="13" fillId="2" borderId="2" xfId="84" applyNumberFormat="1" applyFont="1" applyFill="1" applyBorder="1" applyAlignment="1">
      <alignment horizontal="center" vertical="center" wrapText="1"/>
    </xf>
    <xf numFmtId="0" fontId="13" fillId="2" borderId="2" xfId="84" applyFont="1" applyFill="1" applyBorder="1" applyAlignment="1">
      <alignment horizontal="center" vertical="center" wrapText="1"/>
    </xf>
    <xf numFmtId="0" fontId="13" fillId="2" borderId="2" xfId="84" applyNumberFormat="1" applyFont="1" applyFill="1" applyBorder="1" applyAlignment="1">
      <alignment horizontal="center" vertical="center"/>
    </xf>
    <xf numFmtId="176" fontId="4" fillId="2" borderId="2" xfId="143" applyNumberFormat="1" applyFont="1" applyFill="1" applyBorder="1" applyAlignment="1">
      <alignment horizontal="center" vertical="center" wrapText="1"/>
    </xf>
    <xf numFmtId="189" fontId="4" fillId="2" borderId="2" xfId="143" applyNumberFormat="1" applyFont="1" applyFill="1" applyBorder="1" applyAlignment="1">
      <alignment horizontal="right" vertical="center" wrapText="1"/>
    </xf>
    <xf numFmtId="0" fontId="4" fillId="2" borderId="2" xfId="80" applyFont="1" applyFill="1" applyBorder="1" applyAlignment="1">
      <alignment horizontal="left" vertical="center" wrapText="1"/>
    </xf>
    <xf numFmtId="189" fontId="4" fillId="0" borderId="2" xfId="80" applyNumberFormat="1" applyFont="1" applyFill="1" applyBorder="1" applyAlignment="1">
      <alignment horizontal="center" vertical="center" wrapText="1"/>
    </xf>
    <xf numFmtId="0" fontId="4" fillId="0" borderId="2" xfId="150" applyFont="1" applyFill="1" applyBorder="1" applyAlignment="1">
      <alignment horizontal="left" vertical="center" wrapText="1"/>
    </xf>
    <xf numFmtId="0" fontId="4" fillId="0" borderId="2" xfId="80" applyFont="1" applyBorder="1" applyAlignment="1">
      <alignment horizontal="center" vertical="center"/>
    </xf>
    <xf numFmtId="0" fontId="13" fillId="2" borderId="2" xfId="80" applyFont="1" applyFill="1" applyBorder="1" applyAlignment="1">
      <alignment horizontal="left" vertical="center" wrapText="1"/>
    </xf>
    <xf numFmtId="0" fontId="13" fillId="2" borderId="2" xfId="84" applyFont="1" applyFill="1" applyBorder="1" applyAlignment="1">
      <alignment horizontal="left" vertical="center" wrapText="1"/>
    </xf>
    <xf numFmtId="189" fontId="4" fillId="2" borderId="2" xfId="84" applyNumberFormat="1" applyFont="1" applyFill="1" applyBorder="1" applyAlignment="1">
      <alignment horizontal="center" vertical="center" wrapText="1"/>
    </xf>
    <xf numFmtId="0" fontId="4" fillId="2" borderId="2" xfId="92" applyFont="1" applyFill="1" applyBorder="1" applyAlignment="1">
      <alignment horizontal="center" vertical="center" wrapText="1"/>
    </xf>
    <xf numFmtId="0" fontId="4" fillId="2" borderId="2" xfId="92" applyFont="1" applyFill="1" applyBorder="1" applyAlignment="1">
      <alignment horizontal="left" vertical="center" wrapText="1"/>
    </xf>
    <xf numFmtId="0" fontId="4" fillId="0" borderId="2" xfId="17" applyFont="1" applyBorder="1" applyAlignment="1">
      <alignment horizontal="left" vertical="center" wrapText="1"/>
    </xf>
    <xf numFmtId="0" fontId="4" fillId="0" borderId="2" xfId="17" applyFont="1" applyBorder="1" applyAlignment="1">
      <alignment horizontal="center" vertical="center"/>
    </xf>
    <xf numFmtId="0" fontId="4" fillId="0" borderId="2" xfId="17" applyFont="1" applyBorder="1" applyAlignment="1">
      <alignment horizontal="left" vertical="center"/>
    </xf>
    <xf numFmtId="189" fontId="14" fillId="2" borderId="2" xfId="143" applyNumberFormat="1" applyFont="1" applyFill="1" applyBorder="1" applyAlignment="1">
      <alignment horizontal="right" vertical="center" wrapText="1"/>
    </xf>
    <xf numFmtId="0" fontId="4" fillId="0" borderId="2" xfId="17" applyFont="1" applyFill="1" applyBorder="1" applyAlignment="1">
      <alignment horizontal="center" vertical="center"/>
    </xf>
    <xf numFmtId="189" fontId="4" fillId="2" borderId="2" xfId="139" applyNumberFormat="1" applyFont="1" applyFill="1" applyBorder="1" applyAlignment="1">
      <alignment horizontal="right" vertical="center" wrapText="1"/>
    </xf>
    <xf numFmtId="189" fontId="15" fillId="2" borderId="2" xfId="139" applyNumberFormat="1" applyFont="1" applyFill="1" applyBorder="1" applyAlignment="1">
      <alignment horizontal="right" vertical="center" wrapText="1"/>
    </xf>
    <xf numFmtId="0" fontId="4" fillId="2" borderId="2" xfId="82" applyFont="1" applyFill="1" applyBorder="1" applyAlignment="1">
      <alignment horizontal="left" vertical="center" wrapText="1"/>
    </xf>
    <xf numFmtId="0" fontId="4" fillId="2" borderId="2" xfId="84" applyFont="1" applyFill="1" applyBorder="1" applyAlignment="1">
      <alignment horizontal="center" vertical="center"/>
    </xf>
    <xf numFmtId="0" fontId="6" fillId="2" borderId="2" xfId="84" applyFont="1" applyFill="1" applyBorder="1" applyAlignment="1">
      <alignment horizontal="center" vertical="center"/>
    </xf>
    <xf numFmtId="0" fontId="6" fillId="2" borderId="2" xfId="82" applyFont="1" applyFill="1" applyBorder="1" applyAlignment="1">
      <alignment horizontal="left" vertical="center" wrapText="1"/>
    </xf>
    <xf numFmtId="0" fontId="4" fillId="0" borderId="2" xfId="92" applyFont="1" applyBorder="1" applyAlignment="1">
      <alignment horizontal="left" vertical="center" wrapText="1"/>
    </xf>
    <xf numFmtId="0" fontId="4" fillId="2" borderId="2" xfId="80" applyNumberFormat="1" applyFont="1" applyFill="1" applyBorder="1" applyAlignment="1">
      <alignment horizontal="center" vertical="center"/>
    </xf>
    <xf numFmtId="0" fontId="13" fillId="2" borderId="2" xfId="85" applyFont="1" applyFill="1" applyBorder="1" applyAlignment="1">
      <alignment horizontal="left" vertical="center" wrapText="1"/>
    </xf>
    <xf numFmtId="189" fontId="4" fillId="2" borderId="2" xfId="85" applyNumberFormat="1" applyFont="1" applyFill="1" applyBorder="1" applyAlignment="1">
      <alignment horizontal="center" vertical="center" wrapText="1"/>
    </xf>
    <xf numFmtId="0" fontId="4" fillId="2" borderId="2" xfId="43" applyFont="1" applyFill="1" applyBorder="1" applyAlignment="1">
      <alignment horizontal="left" vertical="center" wrapText="1"/>
    </xf>
    <xf numFmtId="0" fontId="4" fillId="2" borderId="2" xfId="149" applyFont="1" applyFill="1" applyBorder="1" applyAlignment="1">
      <alignment horizontal="center" vertical="center" wrapText="1"/>
    </xf>
    <xf numFmtId="189" fontId="4" fillId="2" borderId="2" xfId="144" applyNumberFormat="1" applyFont="1" applyFill="1" applyBorder="1" applyAlignment="1">
      <alignment horizontal="right" vertical="center" wrapText="1"/>
    </xf>
    <xf numFmtId="0" fontId="16" fillId="0" borderId="2" xfId="139" applyFont="1" applyBorder="1" applyAlignment="1">
      <alignment horizontal="left" vertical="center" wrapText="1"/>
    </xf>
    <xf numFmtId="0" fontId="4" fillId="0" borderId="2" xfId="139" applyFont="1" applyBorder="1" applyAlignment="1">
      <alignment horizontal="left" vertical="center" wrapText="1"/>
    </xf>
    <xf numFmtId="0" fontId="10" fillId="0" borderId="2" xfId="139" applyFont="1" applyBorder="1" applyAlignment="1">
      <alignment horizontal="center" vertical="center" wrapText="1"/>
    </xf>
    <xf numFmtId="0" fontId="17" fillId="2" borderId="2" xfId="92" applyFont="1" applyFill="1" applyBorder="1" applyAlignment="1">
      <alignment horizontal="center" vertical="center"/>
    </xf>
    <xf numFmtId="49" fontId="17" fillId="2" borderId="2" xfId="92" applyNumberFormat="1" applyFont="1" applyFill="1" applyBorder="1" applyAlignment="1" applyProtection="1">
      <alignment horizontal="left" vertical="center" wrapText="1"/>
    </xf>
    <xf numFmtId="189" fontId="17" fillId="2" borderId="2" xfId="92" applyNumberFormat="1" applyFont="1" applyFill="1" applyBorder="1" applyAlignment="1">
      <alignment horizontal="center" vertical="center" wrapText="1"/>
    </xf>
    <xf numFmtId="0" fontId="17" fillId="2" borderId="3" xfId="84" applyFont="1" applyFill="1" applyBorder="1" applyAlignment="1">
      <alignment horizontal="center" vertical="center" wrapText="1"/>
    </xf>
    <xf numFmtId="0" fontId="17" fillId="2" borderId="4" xfId="84" applyFont="1" applyFill="1" applyBorder="1" applyAlignment="1">
      <alignment horizontal="center" vertical="center" wrapText="1"/>
    </xf>
    <xf numFmtId="176" fontId="6" fillId="2" borderId="2" xfId="92" applyNumberFormat="1" applyFont="1" applyFill="1" applyBorder="1" applyAlignment="1">
      <alignment horizontal="center" vertical="center"/>
    </xf>
    <xf numFmtId="176" fontId="17" fillId="2" borderId="2" xfId="149" applyNumberFormat="1" applyFont="1" applyFill="1" applyBorder="1" applyAlignment="1">
      <alignment horizontal="right" vertical="center" wrapText="1"/>
    </xf>
    <xf numFmtId="189" fontId="17" fillId="2" borderId="2" xfId="92" applyNumberFormat="1" applyFont="1" applyFill="1" applyBorder="1" applyAlignment="1">
      <alignment horizontal="center" vertical="center"/>
    </xf>
    <xf numFmtId="176" fontId="17" fillId="2" borderId="2" xfId="92" applyNumberFormat="1" applyFont="1" applyFill="1" applyBorder="1" applyAlignment="1">
      <alignment horizontal="right" vertical="center" wrapText="1"/>
    </xf>
    <xf numFmtId="189" fontId="6" fillId="0" borderId="0" xfId="84" applyNumberFormat="1" applyFont="1" applyFill="1" applyBorder="1" applyAlignment="1">
      <alignment horizontal="center" vertical="center"/>
    </xf>
    <xf numFmtId="189" fontId="13" fillId="3" borderId="2" xfId="84" applyNumberFormat="1" applyFont="1" applyFill="1" applyBorder="1" applyAlignment="1">
      <alignment horizontal="left" vertical="center" wrapText="1"/>
    </xf>
    <xf numFmtId="189" fontId="4" fillId="0" borderId="0" xfId="84" applyNumberFormat="1" applyFont="1" applyFill="1" applyBorder="1" applyAlignment="1">
      <alignment horizontal="center" vertical="center"/>
    </xf>
    <xf numFmtId="0" fontId="4" fillId="0" borderId="2" xfId="149" applyFont="1" applyBorder="1" applyAlignment="1">
      <alignment horizontal="center" vertical="center"/>
    </xf>
    <xf numFmtId="190" fontId="13" fillId="4" borderId="2" xfId="29" applyNumberFormat="1" applyFont="1" applyFill="1" applyBorder="1" applyAlignment="1">
      <alignment horizontal="center" vertical="center"/>
    </xf>
    <xf numFmtId="190" fontId="4" fillId="0" borderId="2" xfId="137" applyNumberFormat="1" applyFont="1" applyBorder="1" applyAlignment="1">
      <alignment horizontal="right" vertical="center"/>
    </xf>
    <xf numFmtId="189" fontId="15" fillId="0" borderId="2" xfId="17" applyNumberFormat="1" applyFont="1" applyFill="1" applyBorder="1" applyAlignment="1">
      <alignment horizontal="center" vertical="center" wrapText="1"/>
    </xf>
    <xf numFmtId="189" fontId="13" fillId="2" borderId="2" xfId="84" applyNumberFormat="1" applyFont="1" applyFill="1" applyBorder="1" applyAlignment="1">
      <alignment horizontal="left" vertical="center" wrapText="1"/>
    </xf>
    <xf numFmtId="189" fontId="4" fillId="0" borderId="2" xfId="17" applyNumberFormat="1" applyFont="1" applyFill="1" applyBorder="1" applyAlignment="1">
      <alignment horizontal="right" vertical="center"/>
    </xf>
    <xf numFmtId="189" fontId="4" fillId="0" borderId="2" xfId="80" applyNumberFormat="1" applyFont="1" applyFill="1" applyBorder="1" applyAlignment="1">
      <alignment horizontal="left" vertical="center"/>
    </xf>
    <xf numFmtId="189" fontId="4" fillId="0" borderId="0" xfId="80" applyNumberFormat="1" applyFont="1" applyFill="1" applyBorder="1" applyAlignment="1">
      <alignment horizontal="center" vertical="center"/>
    </xf>
    <xf numFmtId="189" fontId="4" fillId="0" borderId="0" xfId="92" applyNumberFormat="1" applyFont="1"/>
    <xf numFmtId="0" fontId="17" fillId="2" borderId="0" xfId="84" applyFont="1" applyFill="1" applyBorder="1" applyAlignment="1">
      <alignment horizontal="center" vertical="center"/>
    </xf>
    <xf numFmtId="189" fontId="4" fillId="2" borderId="2" xfId="84" applyNumberFormat="1" applyFont="1" applyFill="1" applyBorder="1" applyAlignment="1">
      <alignment horizontal="left" vertical="center" wrapText="1"/>
    </xf>
    <xf numFmtId="189" fontId="4" fillId="0" borderId="0" xfId="92" applyNumberFormat="1" applyFont="1" applyAlignment="1">
      <alignment horizontal="center"/>
    </xf>
    <xf numFmtId="189" fontId="4" fillId="2" borderId="2" xfId="80" applyNumberFormat="1" applyFont="1" applyFill="1" applyBorder="1" applyAlignment="1">
      <alignment horizontal="left" vertical="center" wrapText="1"/>
    </xf>
    <xf numFmtId="189" fontId="4" fillId="0" borderId="2" xfId="17" applyNumberFormat="1" applyFont="1" applyFill="1" applyBorder="1" applyAlignment="1">
      <alignment horizontal="left" vertical="center"/>
    </xf>
    <xf numFmtId="189" fontId="4" fillId="0" borderId="0" xfId="17" applyNumberFormat="1" applyFont="1" applyFill="1" applyBorder="1" applyAlignment="1">
      <alignment horizontal="left" vertical="center"/>
    </xf>
    <xf numFmtId="189" fontId="4" fillId="2" borderId="2" xfId="17" applyNumberFormat="1" applyFont="1" applyFill="1" applyBorder="1" applyAlignment="1">
      <alignment horizontal="right" vertical="center"/>
    </xf>
    <xf numFmtId="189" fontId="6" fillId="2" borderId="2" xfId="84" applyNumberFormat="1" applyFont="1" applyFill="1" applyBorder="1" applyAlignment="1">
      <alignment horizontal="left" vertical="center" wrapText="1"/>
    </xf>
    <xf numFmtId="189" fontId="6" fillId="2" borderId="2" xfId="144" applyNumberFormat="1" applyFont="1" applyFill="1" applyBorder="1" applyAlignment="1">
      <alignment horizontal="right" vertical="center" wrapText="1"/>
    </xf>
    <xf numFmtId="189" fontId="4" fillId="0" borderId="2" xfId="17" applyNumberFormat="1" applyFont="1" applyFill="1" applyBorder="1" applyAlignment="1">
      <alignment horizontal="left" vertical="center" wrapText="1"/>
    </xf>
    <xf numFmtId="189" fontId="4" fillId="0" borderId="0" xfId="17" applyNumberFormat="1" applyFont="1" applyFill="1" applyBorder="1" applyAlignment="1">
      <alignment horizontal="left" vertical="center" wrapText="1"/>
    </xf>
    <xf numFmtId="189" fontId="4" fillId="2" borderId="2" xfId="137" applyNumberFormat="1" applyFont="1" applyFill="1" applyBorder="1" applyAlignment="1">
      <alignment horizontal="right" vertical="center" wrapText="1"/>
    </xf>
    <xf numFmtId="189" fontId="4" fillId="2" borderId="2" xfId="85" applyNumberFormat="1" applyFont="1" applyFill="1" applyBorder="1" applyAlignment="1">
      <alignment horizontal="left" vertical="center" wrapText="1"/>
    </xf>
    <xf numFmtId="0" fontId="4" fillId="0" borderId="2" xfId="137" applyFont="1" applyBorder="1" applyAlignment="1">
      <alignment horizontal="center" vertical="center"/>
    </xf>
    <xf numFmtId="191" fontId="4" fillId="2" borderId="2" xfId="137" applyNumberFormat="1" applyFont="1" applyFill="1" applyBorder="1" applyAlignment="1">
      <alignment horizontal="right" vertical="center" wrapText="1"/>
    </xf>
    <xf numFmtId="189" fontId="16" fillId="0" borderId="2" xfId="80" applyNumberFormat="1" applyFont="1" applyFill="1" applyBorder="1" applyAlignment="1">
      <alignment horizontal="left" vertical="center" wrapText="1"/>
    </xf>
    <xf numFmtId="189" fontId="17" fillId="2" borderId="2" xfId="92" applyNumberFormat="1" applyFont="1" applyFill="1" applyBorder="1" applyAlignment="1">
      <alignment horizontal="left" vertical="center" wrapText="1"/>
    </xf>
    <xf numFmtId="176" fontId="18" fillId="0" borderId="2" xfId="137" applyNumberFormat="1" applyFont="1" applyFill="1" applyBorder="1" applyAlignment="1">
      <alignment horizontal="right" vertical="center"/>
    </xf>
    <xf numFmtId="189" fontId="17" fillId="2" borderId="2" xfId="92" applyNumberFormat="1" applyFont="1" applyFill="1" applyBorder="1" applyAlignment="1">
      <alignment horizontal="left" vertical="center"/>
    </xf>
    <xf numFmtId="176" fontId="18" fillId="0" borderId="2" xfId="139" applyNumberFormat="1" applyFont="1" applyFill="1" applyBorder="1" applyAlignment="1">
      <alignment horizontal="right" vertical="center"/>
    </xf>
  </cellXfs>
  <cellStyles count="162">
    <cellStyle name="常规" xfId="0" builtinId="0"/>
    <cellStyle name="货币[0]" xfId="1" builtinId="7"/>
    <cellStyle name="货币 3 14" xfId="2"/>
    <cellStyle name="货币" xfId="3" builtinId="4"/>
    <cellStyle name="常规 39" xfId="4"/>
    <cellStyle name="60% - 着色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3 16 2" xfId="15"/>
    <cellStyle name="常规 2 82" xfId="16"/>
    <cellStyle name="_ET_STYLE_NoName_01_" xfId="17"/>
    <cellStyle name="百分比" xfId="18" builtinId="5"/>
    <cellStyle name="已访问的超链接" xfId="19" builtinId="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" xfId="24" builtinId="15"/>
    <cellStyle name="S2-14" xfId="25"/>
    <cellStyle name="解释性文本" xfId="26" builtinId="53"/>
    <cellStyle name="标题 1" xfId="27" builtinId="16"/>
    <cellStyle name="标题 2" xfId="28" builtinId="17"/>
    <cellStyle name="0,0_x000d__x000a_NA_x000d__x000a_" xfId="29"/>
    <cellStyle name="标题 3" xfId="30" builtinId="18"/>
    <cellStyle name="货币[0] 2" xfId="31"/>
    <cellStyle name="60% - 强调文字颜色 1" xfId="32" builtinId="32"/>
    <cellStyle name="输出" xfId="33" builtinId="21"/>
    <cellStyle name="_南昌短信平台工程软件报价0917" xfId="34"/>
    <cellStyle name="60% - 强调文字颜色 4" xfId="35" builtinId="44"/>
    <cellStyle name="计算" xfId="36" builtinId="22"/>
    <cellStyle name="检查单元格" xfId="37" builtinId="23"/>
    <cellStyle name="20% - 着色 1 2" xfId="38"/>
    <cellStyle name="40% - 强调文字颜色 4 2" xfId="39"/>
    <cellStyle name="链接单元格" xfId="40" builtinId="24"/>
    <cellStyle name="40% - 着色 5 2" xfId="41"/>
    <cellStyle name="20% - 强调文字颜色 6" xfId="42" builtinId="50"/>
    <cellStyle name="常规 8 3" xfId="43"/>
    <cellStyle name="强调文字颜色 2" xfId="44" builtinId="33"/>
    <cellStyle name="汇总" xfId="45" builtinId="25"/>
    <cellStyle name="好" xfId="46" builtinId="26"/>
    <cellStyle name="适中" xfId="47" builtinId="28"/>
    <cellStyle name="着色 5" xfId="48"/>
    <cellStyle name="20% - 强调文字颜色 5" xfId="49" builtinId="46"/>
    <cellStyle name="Normal_128 kbps_Multi Quote (2)_ACCORD_V332_120_china" xfId="50"/>
    <cellStyle name="强调文字颜色 1" xfId="51" builtinId="29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强调文字颜色 3" xfId="57" builtinId="37"/>
    <cellStyle name="0,0_x005f_x000d__x000a_NA_x005f_x000d__x000a_" xfId="58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20% - 着色 2" xfId="63"/>
    <cellStyle name="40% - 强调文字颜色 5" xfId="64" builtinId="47"/>
    <cellStyle name="60% - 着色 6 2" xfId="65"/>
    <cellStyle name="60% - 强调文字颜色 5" xfId="66" builtinId="48"/>
    <cellStyle name="强调文字颜色 6" xfId="67" builtinId="49"/>
    <cellStyle name="适中 2" xfId="68"/>
    <cellStyle name="だ[0]_pldt" xfId="69"/>
    <cellStyle name="20% - 着色 3" xfId="70"/>
    <cellStyle name="40% - 强调文字颜色 6" xfId="71" builtinId="51"/>
    <cellStyle name="60% - 强调文字颜色 6" xfId="72" builtinId="52"/>
    <cellStyle name="_FujianTelecom-DataWareHouse23062005" xfId="73"/>
    <cellStyle name="注释 3" xfId="74"/>
    <cellStyle name="常规 4 2" xfId="75"/>
    <cellStyle name="普通_HARDWARE" xfId="76"/>
    <cellStyle name="_泉州PHS短信硬件清单040816" xfId="77"/>
    <cellStyle name="标题 2 2" xfId="78"/>
    <cellStyle name="Grey" xfId="79"/>
    <cellStyle name="0,0_x000d__x000a_NA_x000d__x000a_ 2 2" xfId="80"/>
    <cellStyle name="Percent [2]" xfId="81"/>
    <cellStyle name="常规 2 2 2 2" xfId="82"/>
    <cellStyle name="0,0_x000d__x000a_NA_x000d__x000a_ 2 2 3" xfId="83"/>
    <cellStyle name="0,0_x000d__x000a_NA_x000d__x000a_ 3" xfId="84"/>
    <cellStyle name="0,0_x000d__x000a_NA_x000d__x000a_ 3 3" xfId="85"/>
    <cellStyle name="20% - 着色 4 2" xfId="86"/>
    <cellStyle name="0,0_x000d__x000a_NA_x000d__x000a_ 3 4" xfId="87"/>
    <cellStyle name="20% - 强调文字颜色 1 2" xfId="88"/>
    <cellStyle name="20% - 强调文字颜色 2 2" xfId="89"/>
    <cellStyle name="着色 4" xfId="90"/>
    <cellStyle name="20% - 强调文字颜色 3 2" xfId="91"/>
    <cellStyle name="常规 3" xfId="92"/>
    <cellStyle name="40% - 强调文字颜色 6 2" xfId="93"/>
    <cellStyle name="着色 1" xfId="94"/>
    <cellStyle name="着色 2" xfId="95"/>
    <cellStyle name="40% - 强调文字颜色 2 2" xfId="96"/>
    <cellStyle name="40% - 强调文字颜色 3 2" xfId="97"/>
    <cellStyle name="货币 10" xfId="98"/>
    <cellStyle name="常规 8 2 2 2" xfId="99"/>
    <cellStyle name="40% - 着色 3" xfId="100"/>
    <cellStyle name="40% - 着色 4" xfId="101"/>
    <cellStyle name="货币 15" xfId="102"/>
    <cellStyle name="60% - 强调文字颜色 1 2" xfId="103"/>
    <cellStyle name="60% - 强调文字颜色 2 2" xfId="104"/>
    <cellStyle name="货币 2 17" xfId="105"/>
    <cellStyle name="60% - 强调文字颜色 3 2" xfId="106"/>
    <cellStyle name="60% - 强调文字颜色 4 2" xfId="107"/>
    <cellStyle name="60% - 强调文字颜色 6 2" xfId="108"/>
    <cellStyle name="60% - 着色 1" xfId="109"/>
    <cellStyle name="货币 2" xfId="110"/>
    <cellStyle name="60% - 着色 3" xfId="111"/>
    <cellStyle name="标题 1 2" xfId="112"/>
    <cellStyle name="60% - 着色 4" xfId="113"/>
    <cellStyle name="通貨_laroux" xfId="114"/>
    <cellStyle name="Currency [0]_Inputs" xfId="115"/>
    <cellStyle name="千位分隔 3" xfId="116"/>
    <cellStyle name="标题 4 2" xfId="117"/>
    <cellStyle name="Currency_Inputs" xfId="118"/>
    <cellStyle name="Hyperlink_quotation for BennyHuang  13MAY2004" xfId="119"/>
    <cellStyle name="Input [yellow]" xfId="120"/>
    <cellStyle name="Normal - Style1" xfId="121"/>
    <cellStyle name="Note" xfId="122"/>
    <cellStyle name="S1-14 2" xfId="123"/>
    <cellStyle name="好 2" xfId="124"/>
    <cellStyle name="S1-6" xfId="125"/>
    <cellStyle name="S1-6 2" xfId="126"/>
    <cellStyle name="S1-7" xfId="127"/>
    <cellStyle name="S2-7" xfId="128"/>
    <cellStyle name="ST_01" xfId="129"/>
    <cellStyle name="常规 2_系统集成" xfId="130"/>
    <cellStyle name="だ_pldt" xfId="131"/>
    <cellStyle name="百分比 2" xfId="132"/>
    <cellStyle name="标题 3 2" xfId="133"/>
    <cellStyle name="标题 5" xfId="134"/>
    <cellStyle name="標準_AC-PW" xfId="135"/>
    <cellStyle name="差 2" xfId="136"/>
    <cellStyle name="常规 2 10 2" xfId="137"/>
    <cellStyle name="常规 17" xfId="138"/>
    <cellStyle name="常规 2 10" xfId="139"/>
    <cellStyle name="千位分隔 2 2" xfId="140"/>
    <cellStyle name="注释 2" xfId="141"/>
    <cellStyle name="未定義" xfId="142"/>
    <cellStyle name="常规 2 3" xfId="143"/>
    <cellStyle name="常规 2 3 2" xfId="144"/>
    <cellStyle name="常规 2 3 3" xfId="145"/>
    <cellStyle name="砯刽 [0]_pldt" xfId="146"/>
    <cellStyle name="输入 2" xfId="147"/>
    <cellStyle name="砯刽_pldt" xfId="148"/>
    <cellStyle name="常规 3 16" xfId="149"/>
    <cellStyle name="常规 8" xfId="150"/>
    <cellStyle name="常规 8 4" xfId="151"/>
    <cellStyle name="汇总 2" xfId="152"/>
    <cellStyle name="检查单元格 2" xfId="153"/>
    <cellStyle name="解释性文本 2" xfId="154"/>
    <cellStyle name="警告文本 2" xfId="155"/>
    <cellStyle name="链接单元格 2" xfId="156"/>
    <cellStyle name="强调文字颜色 2 2" xfId="157"/>
    <cellStyle name="通貨 [0.00]_laroux" xfId="158"/>
    <cellStyle name="样式 1 2" xfId="159"/>
    <cellStyle name="着色 3" xfId="160"/>
    <cellStyle name="常规_华润橡树湾" xfId="16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2&#39033;&#30446;\&#20179;&#23665;&#21306;&#34892;&#25919;&#26381;&#21153;&#20013;&#24515;&#39033;&#30446;\&#20179;&#23665;&#25286;&#20998;\DOCUME~1\zhuangqr\LOCALS~1\Temp\CS21-IPS200&#37197;&#32622;&#25253;&#20215;&#31119;&#23500;VC&#39033;&#30446;(64E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2&#39033;&#30446;\&#20179;&#23665;&#21306;&#34892;&#25919;&#26381;&#21153;&#20013;&#24515;&#39033;&#30446;\&#20179;&#23665;&#25286;&#20998;\lylf\&#30465;&#22806;&#24066;&#22330;\&#36149;&#24030;\&#32479;&#19968;&#20805;&#20540;&#24179;&#21488;\&#37319;&#36141;&#20215;06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程勘查数据"/>
      <sheetName val="配置计算"/>
      <sheetName val="SUMMARY"/>
      <sheetName val="CS21-IPS 200 主设备"/>
      <sheetName val="CS21-IPS200 工程附配件"/>
      <sheetName val="主设备清点汇总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配置计算"/>
      <sheetName val="SUMMARY"/>
      <sheetName val="CS21-IPS800主设备"/>
      <sheetName val="CS21-IPS800附备件"/>
      <sheetName val="CS21-IPS800 OMS"/>
      <sheetName val="备品备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00万用户，约450万充值用户-硬件软件报价汇总"/>
      <sheetName val="lenovo server"/>
      <sheetName val="SUN"/>
      <sheetName val="FUJITSUE4K M300"/>
      <sheetName val="WEB NMS"/>
      <sheetName val="FUJITSU-IAS"/>
      <sheetName val="oracle"/>
      <sheetName val="IPS200SUMMARY"/>
      <sheetName val="IPS200配置计算"/>
      <sheetName val="CS21-IPS 200 主设备"/>
      <sheetName val="CS21-IPS200 OMS"/>
      <sheetName val="CS21-IPS200 工程附配件"/>
      <sheetName val="工程勘查数据"/>
      <sheetName val="主设备清点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工程勘查数据表"/>
      <sheetName val="配置计算"/>
      <sheetName val="SUMMARY"/>
      <sheetName val="CS21-IPS800主设备"/>
      <sheetName val="CS21-IPS800附配件"/>
      <sheetName val="CS21-IPS800 OMS"/>
      <sheetName val="工程安装套件"/>
      <sheetName val="备品备件"/>
      <sheetName val="主设备清点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853511154515"/>
  </sheetPr>
  <dimension ref="A1:Q37"/>
  <sheetViews>
    <sheetView view="pageBreakPreview" zoomScaleNormal="85" zoomScaleSheetLayoutView="100" topLeftCell="A14" workbookViewId="0">
      <selection activeCell="F15" sqref="F15"/>
    </sheetView>
  </sheetViews>
  <sheetFormatPr defaultColWidth="9" defaultRowHeight="27" customHeight="1"/>
  <cols>
    <col min="1" max="1" width="6.625" style="39" customWidth="1"/>
    <col min="2" max="2" width="22.375" style="40" customWidth="1"/>
    <col min="3" max="3" width="8.75" style="41" customWidth="1"/>
    <col min="4" max="4" width="17.375" style="42" customWidth="1"/>
    <col min="5" max="5" width="6.625" style="39" customWidth="1"/>
    <col min="6" max="6" width="8" style="43" customWidth="1"/>
    <col min="7" max="7" width="9.75" style="44" customWidth="1"/>
    <col min="8" max="8" width="9.75" style="41" customWidth="1"/>
    <col min="9" max="9" width="11.25" style="45" customWidth="1"/>
    <col min="10" max="10" width="8" style="46" customWidth="1"/>
    <col min="11" max="11" width="8.625" style="47" customWidth="1"/>
    <col min="12" max="12" width="9.875" style="48" customWidth="1"/>
    <col min="13" max="13" width="8.125" style="47" customWidth="1"/>
    <col min="14" max="14" width="8.625" style="47" customWidth="1"/>
    <col min="15" max="16" width="9.125" style="49" customWidth="1"/>
    <col min="17" max="16384" width="9" style="49"/>
  </cols>
  <sheetData>
    <row r="1" ht="40.5" customHeight="1" spans="1:10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03"/>
    </row>
    <row r="2" s="34" customFormat="1" ht="27.75" customHeight="1" spans="1:15">
      <c r="A2" s="51" t="s">
        <v>1</v>
      </c>
      <c r="B2" s="52" t="s">
        <v>2</v>
      </c>
      <c r="C2" s="53" t="s">
        <v>3</v>
      </c>
      <c r="D2" s="54" t="s">
        <v>4</v>
      </c>
      <c r="E2" s="55" t="s">
        <v>5</v>
      </c>
      <c r="F2" s="56" t="s">
        <v>6</v>
      </c>
      <c r="G2" s="53" t="s">
        <v>7</v>
      </c>
      <c r="H2" s="53" t="s">
        <v>8</v>
      </c>
      <c r="I2" s="104" t="s">
        <v>9</v>
      </c>
      <c r="J2" s="105"/>
      <c r="K2" s="106" t="s">
        <v>10</v>
      </c>
      <c r="L2" s="106" t="s">
        <v>11</v>
      </c>
      <c r="M2" s="107" t="s">
        <v>12</v>
      </c>
      <c r="N2" s="108" t="s">
        <v>13</v>
      </c>
      <c r="O2" s="109" t="s">
        <v>14</v>
      </c>
    </row>
    <row r="3" s="34" customFormat="1" ht="19.5" customHeight="1" spans="1:14">
      <c r="A3" s="57">
        <v>1</v>
      </c>
      <c r="B3" s="58" t="s">
        <v>15</v>
      </c>
      <c r="C3" s="59"/>
      <c r="D3" s="60"/>
      <c r="E3" s="61"/>
      <c r="F3" s="62"/>
      <c r="G3" s="63"/>
      <c r="H3" s="63"/>
      <c r="I3" s="110"/>
      <c r="J3" s="105"/>
      <c r="K3" s="90"/>
      <c r="L3" s="90"/>
      <c r="M3" s="111"/>
      <c r="N3" s="111"/>
    </row>
    <row r="4" s="34" customFormat="1" ht="19.5" customHeight="1" spans="1:16">
      <c r="A4" s="57">
        <v>2</v>
      </c>
      <c r="B4" s="64" t="s">
        <v>16</v>
      </c>
      <c r="C4" s="65" t="s">
        <v>17</v>
      </c>
      <c r="D4" s="66" t="s">
        <v>18</v>
      </c>
      <c r="E4" s="67" t="s">
        <v>19</v>
      </c>
      <c r="F4" s="63">
        <v>1</v>
      </c>
      <c r="G4" s="63">
        <v>5600</v>
      </c>
      <c r="H4" s="63">
        <f t="shared" ref="H4:H30" si="0">G4*F4</f>
        <v>5600</v>
      </c>
      <c r="I4" s="112"/>
      <c r="J4" s="113"/>
      <c r="K4" s="111">
        <v>4200</v>
      </c>
      <c r="L4" s="111">
        <f t="shared" ref="L4:L33" si="1">$F4*K4</f>
        <v>4200</v>
      </c>
      <c r="M4" s="111">
        <v>150</v>
      </c>
      <c r="N4" s="111">
        <f>$F4*M4</f>
        <v>150</v>
      </c>
      <c r="O4" s="111">
        <f>IF((K4/0.75&lt;10),ROUNDUP(K4/0.75,1),IF((K4/0.75&lt;1000),ROUNDUP(K4/0.75,0),IF((K4/0.75&lt;10000),ROUNDUP(K4/0.75,-1),ROUNDUP(K4/0.75,-2))))</f>
        <v>5600</v>
      </c>
      <c r="P4" s="114">
        <f>G4-O4</f>
        <v>0</v>
      </c>
    </row>
    <row r="5" s="34" customFormat="1" ht="19.5" customHeight="1" spans="1:16">
      <c r="A5" s="57">
        <v>3</v>
      </c>
      <c r="B5" s="64" t="s">
        <v>20</v>
      </c>
      <c r="C5" s="65" t="s">
        <v>17</v>
      </c>
      <c r="D5" s="66" t="s">
        <v>21</v>
      </c>
      <c r="E5" s="67" t="s">
        <v>19</v>
      </c>
      <c r="F5" s="63">
        <f>F4</f>
        <v>1</v>
      </c>
      <c r="G5" s="63">
        <v>147</v>
      </c>
      <c r="H5" s="63">
        <f t="shared" si="0"/>
        <v>147</v>
      </c>
      <c r="I5" s="112"/>
      <c r="J5" s="113"/>
      <c r="K5" s="111">
        <v>110</v>
      </c>
      <c r="L5" s="111">
        <f t="shared" si="1"/>
        <v>110</v>
      </c>
      <c r="M5" s="111">
        <v>50</v>
      </c>
      <c r="N5" s="111">
        <f t="shared" ref="N5:N30" si="2">$F5*M5</f>
        <v>50</v>
      </c>
      <c r="O5" s="111">
        <f t="shared" ref="O5:O16" si="3">IF((K5/0.75&lt;10),ROUNDUP(K5/0.75,1),IF((K5/0.75&lt;1000),ROUNDUP(K5/0.75,0),IF((K5/0.75&lt;10000),ROUNDUP(K5/0.75,-1),ROUNDUP(K5/0.75,-2))))</f>
        <v>147</v>
      </c>
      <c r="P5" s="114">
        <f t="shared" ref="P5:P33" si="4">G5-O5</f>
        <v>0</v>
      </c>
    </row>
    <row r="6" s="34" customFormat="1" ht="19.5" customHeight="1" spans="1:16">
      <c r="A6" s="57">
        <v>4</v>
      </c>
      <c r="B6" s="64" t="s">
        <v>22</v>
      </c>
      <c r="C6" s="65" t="s">
        <v>17</v>
      </c>
      <c r="D6" s="66" t="s">
        <v>23</v>
      </c>
      <c r="E6" s="67" t="s">
        <v>19</v>
      </c>
      <c r="F6" s="63">
        <v>8</v>
      </c>
      <c r="G6" s="63">
        <v>1140</v>
      </c>
      <c r="H6" s="63">
        <f t="shared" si="0"/>
        <v>9120</v>
      </c>
      <c r="I6" s="112" t="s">
        <v>24</v>
      </c>
      <c r="J6" s="113"/>
      <c r="K6" s="111">
        <v>850</v>
      </c>
      <c r="L6" s="111">
        <f t="shared" si="1"/>
        <v>6800</v>
      </c>
      <c r="M6" s="111">
        <v>150</v>
      </c>
      <c r="N6" s="111">
        <f t="shared" si="2"/>
        <v>1200</v>
      </c>
      <c r="O6" s="111">
        <f t="shared" si="3"/>
        <v>1140</v>
      </c>
      <c r="P6" s="114">
        <f t="shared" si="4"/>
        <v>0</v>
      </c>
    </row>
    <row r="7" s="34" customFormat="1" ht="19.5" customHeight="1" spans="1:16">
      <c r="A7" s="57">
        <v>5</v>
      </c>
      <c r="B7" s="64" t="s">
        <v>25</v>
      </c>
      <c r="C7" s="65" t="s">
        <v>17</v>
      </c>
      <c r="D7" s="66" t="s">
        <v>26</v>
      </c>
      <c r="E7" s="67" t="s">
        <v>19</v>
      </c>
      <c r="F7" s="63">
        <f>SUM(F6:F6)</f>
        <v>8</v>
      </c>
      <c r="G7" s="63">
        <v>32</v>
      </c>
      <c r="H7" s="63">
        <f t="shared" si="0"/>
        <v>256</v>
      </c>
      <c r="I7" s="112"/>
      <c r="J7" s="113"/>
      <c r="K7" s="111">
        <v>24</v>
      </c>
      <c r="L7" s="111">
        <f t="shared" si="1"/>
        <v>192</v>
      </c>
      <c r="M7" s="111">
        <v>50</v>
      </c>
      <c r="N7" s="111">
        <f t="shared" si="2"/>
        <v>400</v>
      </c>
      <c r="O7" s="111">
        <f t="shared" si="3"/>
        <v>32</v>
      </c>
      <c r="P7" s="114">
        <f t="shared" si="4"/>
        <v>0</v>
      </c>
    </row>
    <row r="8" s="34" customFormat="1" ht="16.5" customHeight="1" spans="1:16">
      <c r="A8" s="57">
        <v>23</v>
      </c>
      <c r="B8" s="64" t="s">
        <v>27</v>
      </c>
      <c r="C8" s="65" t="s">
        <v>28</v>
      </c>
      <c r="D8" s="66" t="s">
        <v>29</v>
      </c>
      <c r="E8" s="67" t="s">
        <v>30</v>
      </c>
      <c r="F8" s="63">
        <v>1</v>
      </c>
      <c r="G8" s="63">
        <v>60</v>
      </c>
      <c r="H8" s="63">
        <f t="shared" si="0"/>
        <v>60</v>
      </c>
      <c r="I8" s="112"/>
      <c r="J8" s="115"/>
      <c r="K8" s="111">
        <v>45</v>
      </c>
      <c r="L8" s="111">
        <f t="shared" si="1"/>
        <v>45</v>
      </c>
      <c r="M8" s="111">
        <v>30</v>
      </c>
      <c r="N8" s="111">
        <f t="shared" si="2"/>
        <v>30</v>
      </c>
      <c r="O8" s="111">
        <f t="shared" si="3"/>
        <v>60</v>
      </c>
      <c r="P8" s="114"/>
    </row>
    <row r="9" s="34" customFormat="1" ht="16.5" customHeight="1" spans="1:16">
      <c r="A9" s="57">
        <v>23</v>
      </c>
      <c r="B9" s="64" t="s">
        <v>27</v>
      </c>
      <c r="C9" s="65" t="s">
        <v>28</v>
      </c>
      <c r="D9" s="66" t="s">
        <v>31</v>
      </c>
      <c r="E9" s="67" t="s">
        <v>30</v>
      </c>
      <c r="F9" s="63">
        <v>8</v>
      </c>
      <c r="G9" s="63">
        <v>60</v>
      </c>
      <c r="H9" s="63">
        <f t="shared" si="0"/>
        <v>480</v>
      </c>
      <c r="I9" s="112"/>
      <c r="J9" s="115"/>
      <c r="K9" s="111">
        <v>45</v>
      </c>
      <c r="L9" s="111">
        <f t="shared" si="1"/>
        <v>360</v>
      </c>
      <c r="M9" s="111">
        <v>30</v>
      </c>
      <c r="N9" s="111">
        <f t="shared" si="2"/>
        <v>240</v>
      </c>
      <c r="O9" s="111">
        <f t="shared" si="3"/>
        <v>60</v>
      </c>
      <c r="P9" s="114"/>
    </row>
    <row r="10" s="34" customFormat="1" ht="19.5" customHeight="1" spans="1:16">
      <c r="A10" s="57">
        <v>6</v>
      </c>
      <c r="B10" s="68" t="s">
        <v>32</v>
      </c>
      <c r="C10" s="65"/>
      <c r="D10" s="66"/>
      <c r="E10" s="67"/>
      <c r="F10" s="63"/>
      <c r="G10" s="63"/>
      <c r="H10" s="63"/>
      <c r="I10" s="112"/>
      <c r="J10" s="113"/>
      <c r="K10" s="111"/>
      <c r="L10" s="111">
        <f t="shared" si="1"/>
        <v>0</v>
      </c>
      <c r="M10" s="111"/>
      <c r="N10" s="111">
        <f t="shared" si="2"/>
        <v>0</v>
      </c>
      <c r="O10" s="111">
        <f t="shared" si="3"/>
        <v>0</v>
      </c>
      <c r="P10" s="114">
        <f t="shared" si="4"/>
        <v>0</v>
      </c>
    </row>
    <row r="11" s="35" customFormat="1" ht="24.75" customHeight="1" spans="1:16">
      <c r="A11" s="57">
        <v>7</v>
      </c>
      <c r="B11" s="64" t="s">
        <v>33</v>
      </c>
      <c r="C11" s="65" t="s">
        <v>34</v>
      </c>
      <c r="D11" s="66" t="s">
        <v>35</v>
      </c>
      <c r="E11" s="67" t="s">
        <v>36</v>
      </c>
      <c r="F11" s="63">
        <v>4</v>
      </c>
      <c r="G11" s="63">
        <v>240</v>
      </c>
      <c r="H11" s="63">
        <f t="shared" si="0"/>
        <v>960</v>
      </c>
      <c r="I11" s="112" t="s">
        <v>37</v>
      </c>
      <c r="J11" s="113"/>
      <c r="K11" s="111">
        <v>175</v>
      </c>
      <c r="L11" s="111">
        <f t="shared" si="1"/>
        <v>700</v>
      </c>
      <c r="M11" s="111">
        <v>30</v>
      </c>
      <c r="N11" s="111">
        <f t="shared" si="2"/>
        <v>120</v>
      </c>
      <c r="O11" s="111">
        <f t="shared" si="3"/>
        <v>234</v>
      </c>
      <c r="P11" s="114">
        <f t="shared" si="4"/>
        <v>6</v>
      </c>
    </row>
    <row r="12" s="35" customFormat="1" ht="19.5" customHeight="1" spans="1:16">
      <c r="A12" s="57">
        <v>8</v>
      </c>
      <c r="B12" s="64" t="s">
        <v>38</v>
      </c>
      <c r="C12" s="65" t="s">
        <v>34</v>
      </c>
      <c r="D12" s="66" t="s">
        <v>39</v>
      </c>
      <c r="E12" s="67" t="s">
        <v>36</v>
      </c>
      <c r="F12" s="63">
        <v>4</v>
      </c>
      <c r="G12" s="63">
        <v>300</v>
      </c>
      <c r="H12" s="63">
        <f t="shared" si="0"/>
        <v>1200</v>
      </c>
      <c r="I12" s="112" t="s">
        <v>40</v>
      </c>
      <c r="J12" s="113"/>
      <c r="K12" s="111">
        <v>225</v>
      </c>
      <c r="L12" s="111">
        <f t="shared" si="1"/>
        <v>900</v>
      </c>
      <c r="M12" s="111">
        <v>30</v>
      </c>
      <c r="N12" s="111">
        <f t="shared" si="2"/>
        <v>120</v>
      </c>
      <c r="O12" s="111">
        <f t="shared" si="3"/>
        <v>300</v>
      </c>
      <c r="P12" s="114">
        <f t="shared" si="4"/>
        <v>0</v>
      </c>
    </row>
    <row r="13" s="34" customFormat="1" ht="19.5" customHeight="1" spans="1:16">
      <c r="A13" s="57">
        <v>9</v>
      </c>
      <c r="B13" s="69" t="s">
        <v>41</v>
      </c>
      <c r="C13" s="70"/>
      <c r="D13" s="66"/>
      <c r="E13" s="71"/>
      <c r="F13" s="63"/>
      <c r="G13" s="63"/>
      <c r="H13" s="63"/>
      <c r="I13" s="116"/>
      <c r="J13" s="117"/>
      <c r="K13" s="111"/>
      <c r="L13" s="111">
        <f t="shared" si="1"/>
        <v>0</v>
      </c>
      <c r="M13" s="111"/>
      <c r="N13" s="111">
        <f t="shared" si="2"/>
        <v>0</v>
      </c>
      <c r="O13" s="111">
        <f t="shared" si="3"/>
        <v>0</v>
      </c>
      <c r="P13" s="114">
        <f t="shared" si="4"/>
        <v>0</v>
      </c>
    </row>
    <row r="14" s="34" customFormat="1" ht="19.5" customHeight="1" spans="1:16">
      <c r="A14" s="57">
        <v>10</v>
      </c>
      <c r="B14" s="72" t="s">
        <v>42</v>
      </c>
      <c r="C14" s="70" t="s">
        <v>28</v>
      </c>
      <c r="D14" s="66" t="s">
        <v>43</v>
      </c>
      <c r="E14" s="71" t="s">
        <v>44</v>
      </c>
      <c r="F14" s="63">
        <v>1</v>
      </c>
      <c r="G14" s="63">
        <v>1570</v>
      </c>
      <c r="H14" s="63">
        <f t="shared" si="0"/>
        <v>1570</v>
      </c>
      <c r="I14" s="118"/>
      <c r="J14" s="117"/>
      <c r="K14" s="90">
        <v>1250</v>
      </c>
      <c r="L14" s="111">
        <f t="shared" si="1"/>
        <v>1250</v>
      </c>
      <c r="M14" s="111">
        <v>0</v>
      </c>
      <c r="N14" s="111">
        <f t="shared" si="2"/>
        <v>0</v>
      </c>
      <c r="O14" s="111">
        <f t="shared" si="3"/>
        <v>1670</v>
      </c>
      <c r="P14" s="114">
        <f t="shared" si="4"/>
        <v>-100</v>
      </c>
    </row>
    <row r="15" s="36" customFormat="1" ht="36" customHeight="1" spans="1:16">
      <c r="A15" s="57">
        <v>41</v>
      </c>
      <c r="B15" s="73" t="s">
        <v>45</v>
      </c>
      <c r="C15" s="70" t="s">
        <v>28</v>
      </c>
      <c r="D15" s="66" t="s">
        <v>46</v>
      </c>
      <c r="E15" s="74" t="s">
        <v>30</v>
      </c>
      <c r="F15" s="63">
        <v>4</v>
      </c>
      <c r="G15" s="63">
        <v>600</v>
      </c>
      <c r="H15" s="63">
        <f t="shared" si="0"/>
        <v>2400</v>
      </c>
      <c r="I15" s="119"/>
      <c r="J15" s="115"/>
      <c r="K15" s="90">
        <v>450</v>
      </c>
      <c r="L15" s="111">
        <f t="shared" si="1"/>
        <v>1800</v>
      </c>
      <c r="M15" s="111">
        <v>150</v>
      </c>
      <c r="N15" s="111">
        <f t="shared" si="2"/>
        <v>600</v>
      </c>
      <c r="O15" s="111">
        <f t="shared" si="3"/>
        <v>600</v>
      </c>
      <c r="P15" s="114">
        <f t="shared" si="4"/>
        <v>0</v>
      </c>
    </row>
    <row r="16" s="36" customFormat="1" ht="16.5" customHeight="1" spans="1:16">
      <c r="A16" s="57">
        <v>42</v>
      </c>
      <c r="B16" s="75" t="s">
        <v>47</v>
      </c>
      <c r="C16" s="70" t="s">
        <v>28</v>
      </c>
      <c r="D16" s="66" t="s">
        <v>48</v>
      </c>
      <c r="E16" s="74" t="s">
        <v>30</v>
      </c>
      <c r="F16" s="63">
        <f>F15</f>
        <v>4</v>
      </c>
      <c r="G16" s="76">
        <v>157</v>
      </c>
      <c r="H16" s="63">
        <f t="shared" si="0"/>
        <v>628</v>
      </c>
      <c r="I16" s="119"/>
      <c r="J16" s="115"/>
      <c r="K16" s="90">
        <v>110</v>
      </c>
      <c r="L16" s="111">
        <f t="shared" si="1"/>
        <v>440</v>
      </c>
      <c r="M16" s="111">
        <v>50</v>
      </c>
      <c r="N16" s="111">
        <f t="shared" si="2"/>
        <v>200</v>
      </c>
      <c r="O16" s="111">
        <f t="shared" si="3"/>
        <v>147</v>
      </c>
      <c r="P16" s="114">
        <f t="shared" si="4"/>
        <v>10</v>
      </c>
    </row>
    <row r="17" s="36" customFormat="1" ht="19.5" customHeight="1" spans="1:16">
      <c r="A17" s="57">
        <v>13</v>
      </c>
      <c r="B17" s="75" t="s">
        <v>49</v>
      </c>
      <c r="C17" s="77" t="s">
        <v>50</v>
      </c>
      <c r="D17" s="66" t="s">
        <v>51</v>
      </c>
      <c r="E17" s="74" t="s">
        <v>52</v>
      </c>
      <c r="F17" s="63">
        <v>4</v>
      </c>
      <c r="G17" s="78">
        <v>25.7</v>
      </c>
      <c r="H17" s="63">
        <f t="shared" si="0"/>
        <v>102.8</v>
      </c>
      <c r="I17" s="119"/>
      <c r="J17" s="120"/>
      <c r="K17" s="90">
        <v>16.8</v>
      </c>
      <c r="L17" s="111">
        <f t="shared" si="1"/>
        <v>67.2</v>
      </c>
      <c r="M17" s="111">
        <v>5</v>
      </c>
      <c r="N17" s="111">
        <f t="shared" si="2"/>
        <v>20</v>
      </c>
      <c r="O17" s="111">
        <f t="shared" ref="O17:O33" si="5">ROUNDUP((K17+M17)/0.85,1)</f>
        <v>25.7</v>
      </c>
      <c r="P17" s="114">
        <f t="shared" si="4"/>
        <v>0</v>
      </c>
    </row>
    <row r="18" s="36" customFormat="1" ht="19.5" customHeight="1" spans="1:16">
      <c r="A18" s="57">
        <v>14</v>
      </c>
      <c r="B18" s="75" t="s">
        <v>53</v>
      </c>
      <c r="C18" s="77" t="s">
        <v>50</v>
      </c>
      <c r="D18" s="66" t="s">
        <v>54</v>
      </c>
      <c r="E18" s="74" t="s">
        <v>55</v>
      </c>
      <c r="F18" s="63">
        <v>680</v>
      </c>
      <c r="G18" s="79">
        <v>3.8</v>
      </c>
      <c r="H18" s="63">
        <f t="shared" si="0"/>
        <v>2584</v>
      </c>
      <c r="I18" s="119" t="s">
        <v>56</v>
      </c>
      <c r="J18" s="120"/>
      <c r="K18" s="90">
        <v>3.6</v>
      </c>
      <c r="L18" s="111">
        <f t="shared" si="1"/>
        <v>2448</v>
      </c>
      <c r="M18" s="111">
        <v>3</v>
      </c>
      <c r="N18" s="111">
        <f t="shared" si="2"/>
        <v>2040</v>
      </c>
      <c r="O18" s="111">
        <f t="shared" si="5"/>
        <v>7.8</v>
      </c>
      <c r="P18" s="114">
        <f t="shared" si="4"/>
        <v>-4</v>
      </c>
    </row>
    <row r="19" s="36" customFormat="1" ht="19.5" customHeight="1" spans="1:16">
      <c r="A19" s="57">
        <v>15</v>
      </c>
      <c r="B19" s="75" t="s">
        <v>57</v>
      </c>
      <c r="C19" s="77"/>
      <c r="D19" s="66"/>
      <c r="E19" s="74" t="s">
        <v>58</v>
      </c>
      <c r="F19" s="63">
        <v>48</v>
      </c>
      <c r="G19" s="78">
        <v>27</v>
      </c>
      <c r="H19" s="63">
        <f t="shared" si="0"/>
        <v>1296</v>
      </c>
      <c r="I19" s="119" t="s">
        <v>40</v>
      </c>
      <c r="J19" s="120"/>
      <c r="K19" s="90">
        <v>0</v>
      </c>
      <c r="L19" s="111">
        <f t="shared" si="1"/>
        <v>0</v>
      </c>
      <c r="M19" s="121">
        <v>20</v>
      </c>
      <c r="N19" s="111">
        <f t="shared" si="2"/>
        <v>960</v>
      </c>
      <c r="O19" s="111">
        <f t="shared" si="5"/>
        <v>23.6</v>
      </c>
      <c r="P19" s="114">
        <f t="shared" si="4"/>
        <v>3.4</v>
      </c>
    </row>
    <row r="20" s="36" customFormat="1" ht="19.5" customHeight="1" spans="1:16">
      <c r="A20" s="57">
        <v>16</v>
      </c>
      <c r="B20" s="75" t="s">
        <v>59</v>
      </c>
      <c r="C20" s="77" t="s">
        <v>50</v>
      </c>
      <c r="D20" s="66" t="s">
        <v>60</v>
      </c>
      <c r="E20" s="74" t="s">
        <v>52</v>
      </c>
      <c r="F20" s="63">
        <f>F19</f>
        <v>48</v>
      </c>
      <c r="G20" s="63">
        <v>15.8</v>
      </c>
      <c r="H20" s="63">
        <f t="shared" si="0"/>
        <v>758.4</v>
      </c>
      <c r="I20" s="119" t="s">
        <v>40</v>
      </c>
      <c r="J20" s="120"/>
      <c r="K20" s="90">
        <v>8.4</v>
      </c>
      <c r="L20" s="111">
        <f t="shared" si="1"/>
        <v>403.2</v>
      </c>
      <c r="M20" s="121">
        <v>5</v>
      </c>
      <c r="N20" s="111">
        <f t="shared" si="2"/>
        <v>240</v>
      </c>
      <c r="O20" s="111">
        <f t="shared" si="5"/>
        <v>15.8</v>
      </c>
      <c r="P20" s="114">
        <f t="shared" si="4"/>
        <v>0</v>
      </c>
    </row>
    <row r="21" s="34" customFormat="1" ht="19.5" customHeight="1" spans="1:16">
      <c r="A21" s="57">
        <v>17</v>
      </c>
      <c r="B21" s="80" t="s">
        <v>61</v>
      </c>
      <c r="C21" s="77" t="s">
        <v>50</v>
      </c>
      <c r="D21" s="66" t="s">
        <v>62</v>
      </c>
      <c r="E21" s="81" t="s">
        <v>30</v>
      </c>
      <c r="F21" s="63">
        <v>14</v>
      </c>
      <c r="G21" s="63">
        <v>9.2</v>
      </c>
      <c r="H21" s="63">
        <f t="shared" si="0"/>
        <v>128.8</v>
      </c>
      <c r="I21" s="116" t="s">
        <v>40</v>
      </c>
      <c r="J21" s="117"/>
      <c r="K21" s="90">
        <v>4.8</v>
      </c>
      <c r="L21" s="111">
        <f t="shared" si="1"/>
        <v>67.2</v>
      </c>
      <c r="M21" s="121">
        <v>3</v>
      </c>
      <c r="N21" s="111">
        <f t="shared" si="2"/>
        <v>42</v>
      </c>
      <c r="O21" s="111">
        <f t="shared" si="5"/>
        <v>9.2</v>
      </c>
      <c r="P21" s="114">
        <f t="shared" si="4"/>
        <v>0</v>
      </c>
    </row>
    <row r="22" ht="19.5" customHeight="1" spans="1:17">
      <c r="A22" s="57">
        <v>18</v>
      </c>
      <c r="B22" s="75" t="s">
        <v>63</v>
      </c>
      <c r="C22" s="77" t="s">
        <v>50</v>
      </c>
      <c r="D22" s="75" t="s">
        <v>64</v>
      </c>
      <c r="E22" s="82" t="s">
        <v>55</v>
      </c>
      <c r="F22" s="63">
        <v>380</v>
      </c>
      <c r="G22" s="78">
        <v>2.8</v>
      </c>
      <c r="H22" s="63">
        <f t="shared" si="0"/>
        <v>1064</v>
      </c>
      <c r="I22" s="122"/>
      <c r="K22" s="123">
        <v>1.49</v>
      </c>
      <c r="L22" s="111">
        <f t="shared" si="1"/>
        <v>566.2</v>
      </c>
      <c r="M22" s="121">
        <v>1.2</v>
      </c>
      <c r="N22" s="111">
        <f t="shared" si="2"/>
        <v>456</v>
      </c>
      <c r="O22" s="111">
        <f t="shared" si="5"/>
        <v>3.2</v>
      </c>
      <c r="P22" s="114">
        <f t="shared" si="4"/>
        <v>-0.4</v>
      </c>
      <c r="Q22" s="49">
        <f>F22/26</f>
        <v>14.6153846153846</v>
      </c>
    </row>
    <row r="23" ht="19.5" customHeight="1" spans="1:16">
      <c r="A23" s="57">
        <v>19</v>
      </c>
      <c r="B23" s="83" t="s">
        <v>65</v>
      </c>
      <c r="C23" s="77" t="s">
        <v>50</v>
      </c>
      <c r="D23" s="66" t="s">
        <v>66</v>
      </c>
      <c r="E23" s="82" t="s">
        <v>55</v>
      </c>
      <c r="F23" s="63">
        <f>F22</f>
        <v>380</v>
      </c>
      <c r="G23" s="79">
        <v>3.2</v>
      </c>
      <c r="H23" s="63">
        <f t="shared" si="0"/>
        <v>1216</v>
      </c>
      <c r="I23" s="122"/>
      <c r="K23" s="123">
        <v>1.98</v>
      </c>
      <c r="L23" s="111">
        <f t="shared" si="1"/>
        <v>752.4</v>
      </c>
      <c r="M23" s="111">
        <v>1.5</v>
      </c>
      <c r="N23" s="111">
        <f t="shared" si="2"/>
        <v>570</v>
      </c>
      <c r="O23" s="111">
        <f t="shared" si="5"/>
        <v>4.1</v>
      </c>
      <c r="P23" s="114">
        <f t="shared" si="4"/>
        <v>-0.899999999999999</v>
      </c>
    </row>
    <row r="24" s="34" customFormat="1" ht="19.5" customHeight="1" spans="1:16">
      <c r="A24" s="57">
        <v>20</v>
      </c>
      <c r="B24" s="84" t="s">
        <v>67</v>
      </c>
      <c r="C24" s="77" t="s">
        <v>50</v>
      </c>
      <c r="D24" s="66" t="s">
        <v>68</v>
      </c>
      <c r="E24" s="85" t="s">
        <v>55</v>
      </c>
      <c r="F24" s="63">
        <v>680</v>
      </c>
      <c r="G24" s="78">
        <v>6.5</v>
      </c>
      <c r="H24" s="63">
        <f t="shared" si="0"/>
        <v>4420</v>
      </c>
      <c r="I24" s="118"/>
      <c r="J24" s="105"/>
      <c r="K24" s="90">
        <v>6.61</v>
      </c>
      <c r="L24" s="111">
        <f t="shared" si="1"/>
        <v>4494.8</v>
      </c>
      <c r="M24" s="111">
        <v>1.5</v>
      </c>
      <c r="N24" s="111">
        <f t="shared" si="2"/>
        <v>1020</v>
      </c>
      <c r="O24" s="111">
        <f t="shared" si="5"/>
        <v>9.6</v>
      </c>
      <c r="P24" s="114">
        <f t="shared" si="4"/>
        <v>-3.1</v>
      </c>
    </row>
    <row r="25" s="37" customFormat="1" ht="19.5" customHeight="1" spans="1:16">
      <c r="A25" s="57">
        <v>21</v>
      </c>
      <c r="B25" s="75" t="s">
        <v>69</v>
      </c>
      <c r="C25" s="77"/>
      <c r="D25" s="75"/>
      <c r="E25" s="74" t="s">
        <v>70</v>
      </c>
      <c r="F25" s="63">
        <v>9</v>
      </c>
      <c r="G25" s="78">
        <v>30</v>
      </c>
      <c r="H25" s="63">
        <f t="shared" si="0"/>
        <v>270</v>
      </c>
      <c r="I25" s="124" t="s">
        <v>71</v>
      </c>
      <c r="J25" s="125"/>
      <c r="K25" s="126">
        <v>25</v>
      </c>
      <c r="L25" s="111">
        <f t="shared" si="1"/>
        <v>225</v>
      </c>
      <c r="M25" s="126">
        <v>0</v>
      </c>
      <c r="N25" s="111">
        <f t="shared" si="2"/>
        <v>0</v>
      </c>
      <c r="O25" s="111">
        <f t="shared" si="5"/>
        <v>29.5</v>
      </c>
      <c r="P25" s="114">
        <f t="shared" si="4"/>
        <v>0.5</v>
      </c>
    </row>
    <row r="26" s="35" customFormat="1" ht="19.5" customHeight="1" spans="1:16">
      <c r="A26" s="57">
        <v>22</v>
      </c>
      <c r="B26" s="86" t="s">
        <v>72</v>
      </c>
      <c r="C26" s="87"/>
      <c r="D26" s="88"/>
      <c r="E26" s="89"/>
      <c r="F26" s="90"/>
      <c r="G26" s="90"/>
      <c r="H26" s="63"/>
      <c r="I26" s="127"/>
      <c r="K26" s="128"/>
      <c r="L26" s="111">
        <f t="shared" si="1"/>
        <v>0</v>
      </c>
      <c r="M26" s="128"/>
      <c r="N26" s="111">
        <f t="shared" si="2"/>
        <v>0</v>
      </c>
      <c r="O26" s="111">
        <f t="shared" si="5"/>
        <v>0</v>
      </c>
      <c r="P26" s="114">
        <f t="shared" si="4"/>
        <v>0</v>
      </c>
    </row>
    <row r="27" s="34" customFormat="1" ht="19.5" customHeight="1" spans="1:16">
      <c r="A27" s="57">
        <v>23</v>
      </c>
      <c r="B27" s="84" t="s">
        <v>73</v>
      </c>
      <c r="C27" s="77" t="s">
        <v>28</v>
      </c>
      <c r="D27" s="66" t="s">
        <v>74</v>
      </c>
      <c r="E27" s="85" t="s">
        <v>55</v>
      </c>
      <c r="F27" s="63">
        <v>20</v>
      </c>
      <c r="G27" s="78">
        <v>6.6</v>
      </c>
      <c r="H27" s="63">
        <f t="shared" si="0"/>
        <v>132</v>
      </c>
      <c r="I27" s="118" t="s">
        <v>75</v>
      </c>
      <c r="J27" s="105"/>
      <c r="K27" s="129">
        <v>3.25</v>
      </c>
      <c r="L27" s="111">
        <f t="shared" si="1"/>
        <v>65</v>
      </c>
      <c r="M27" s="129">
        <v>3</v>
      </c>
      <c r="N27" s="111">
        <f t="shared" si="2"/>
        <v>60</v>
      </c>
      <c r="O27" s="111">
        <f t="shared" si="5"/>
        <v>7.4</v>
      </c>
      <c r="P27" s="114">
        <f t="shared" si="4"/>
        <v>-0.800000000000001</v>
      </c>
    </row>
    <row r="28" s="34" customFormat="1" ht="19.5" customHeight="1" spans="1:16">
      <c r="A28" s="57">
        <v>24</v>
      </c>
      <c r="B28" s="84" t="s">
        <v>76</v>
      </c>
      <c r="C28" s="77" t="s">
        <v>28</v>
      </c>
      <c r="D28" s="66" t="s">
        <v>74</v>
      </c>
      <c r="E28" s="85" t="s">
        <v>55</v>
      </c>
      <c r="F28" s="63">
        <v>320</v>
      </c>
      <c r="G28" s="78">
        <v>7.1</v>
      </c>
      <c r="H28" s="63">
        <f t="shared" si="0"/>
        <v>2272</v>
      </c>
      <c r="I28" s="118" t="s">
        <v>77</v>
      </c>
      <c r="J28" s="105"/>
      <c r="K28" s="129">
        <v>3.5</v>
      </c>
      <c r="L28" s="111">
        <f t="shared" si="1"/>
        <v>1120</v>
      </c>
      <c r="M28" s="129">
        <v>3</v>
      </c>
      <c r="N28" s="111">
        <f t="shared" si="2"/>
        <v>960</v>
      </c>
      <c r="O28" s="111">
        <f t="shared" si="5"/>
        <v>7.7</v>
      </c>
      <c r="P28" s="114">
        <f t="shared" si="4"/>
        <v>-0.600000000000001</v>
      </c>
    </row>
    <row r="29" s="34" customFormat="1" ht="19.5" customHeight="1" spans="1:16">
      <c r="A29" s="57">
        <v>25</v>
      </c>
      <c r="B29" s="84" t="s">
        <v>76</v>
      </c>
      <c r="C29" s="77" t="s">
        <v>28</v>
      </c>
      <c r="D29" s="66" t="s">
        <v>78</v>
      </c>
      <c r="E29" s="85" t="s">
        <v>55</v>
      </c>
      <c r="F29" s="63">
        <v>800</v>
      </c>
      <c r="G29" s="78">
        <v>7.5</v>
      </c>
      <c r="H29" s="63">
        <f t="shared" si="0"/>
        <v>6000</v>
      </c>
      <c r="I29" s="118" t="s">
        <v>79</v>
      </c>
      <c r="J29" s="105"/>
      <c r="K29" s="129">
        <v>3.65</v>
      </c>
      <c r="L29" s="111">
        <f t="shared" si="1"/>
        <v>2920</v>
      </c>
      <c r="M29" s="129">
        <v>3</v>
      </c>
      <c r="N29" s="111">
        <f t="shared" si="2"/>
        <v>2400</v>
      </c>
      <c r="O29" s="111">
        <f t="shared" si="5"/>
        <v>7.9</v>
      </c>
      <c r="P29" s="114">
        <f t="shared" si="4"/>
        <v>-0.4</v>
      </c>
    </row>
    <row r="30" s="34" customFormat="1" ht="19.5" customHeight="1" spans="1:16">
      <c r="A30" s="57">
        <v>26</v>
      </c>
      <c r="B30" s="84" t="s">
        <v>80</v>
      </c>
      <c r="C30" s="77" t="s">
        <v>28</v>
      </c>
      <c r="D30" s="66" t="s">
        <v>78</v>
      </c>
      <c r="E30" s="85" t="s">
        <v>55</v>
      </c>
      <c r="F30" s="63">
        <v>120</v>
      </c>
      <c r="G30" s="79">
        <v>32.5</v>
      </c>
      <c r="H30" s="63">
        <f t="shared" si="0"/>
        <v>3900</v>
      </c>
      <c r="I30" s="118" t="s">
        <v>81</v>
      </c>
      <c r="J30" s="105"/>
      <c r="K30" s="129">
        <v>28</v>
      </c>
      <c r="L30" s="111">
        <f t="shared" si="1"/>
        <v>3360</v>
      </c>
      <c r="M30" s="129">
        <v>3</v>
      </c>
      <c r="N30" s="111">
        <f t="shared" si="2"/>
        <v>360</v>
      </c>
      <c r="O30" s="111">
        <f t="shared" si="5"/>
        <v>36.5</v>
      </c>
      <c r="P30" s="114">
        <f t="shared" si="4"/>
        <v>-4</v>
      </c>
    </row>
    <row r="31" s="38" customFormat="1" ht="19.5" customHeight="1" spans="1:16">
      <c r="A31" s="57">
        <v>27</v>
      </c>
      <c r="B31" s="91" t="s">
        <v>82</v>
      </c>
      <c r="C31" s="65" t="s">
        <v>28</v>
      </c>
      <c r="D31" s="92" t="s">
        <v>83</v>
      </c>
      <c r="E31" s="93" t="s">
        <v>30</v>
      </c>
      <c r="F31" s="63">
        <v>6</v>
      </c>
      <c r="G31" s="78">
        <v>390</v>
      </c>
      <c r="H31" s="63"/>
      <c r="I31" s="130" t="s">
        <v>84</v>
      </c>
      <c r="K31" s="129">
        <v>0</v>
      </c>
      <c r="L31" s="111">
        <f t="shared" si="1"/>
        <v>0</v>
      </c>
      <c r="M31" s="129">
        <v>350</v>
      </c>
      <c r="N31" s="111"/>
      <c r="O31" s="111">
        <f t="shared" si="5"/>
        <v>411.8</v>
      </c>
      <c r="P31" s="114">
        <f t="shared" si="4"/>
        <v>-21.8</v>
      </c>
    </row>
    <row r="32" s="38" customFormat="1" ht="19.5" customHeight="1" spans="1:16">
      <c r="A32" s="57">
        <v>28</v>
      </c>
      <c r="B32" s="91" t="s">
        <v>85</v>
      </c>
      <c r="C32" s="65" t="s">
        <v>86</v>
      </c>
      <c r="D32" s="92" t="s">
        <v>87</v>
      </c>
      <c r="E32" s="93" t="s">
        <v>55</v>
      </c>
      <c r="F32" s="63">
        <v>190</v>
      </c>
      <c r="G32" s="78">
        <v>55</v>
      </c>
      <c r="H32" s="63"/>
      <c r="I32" s="130" t="s">
        <v>88</v>
      </c>
      <c r="K32" s="129">
        <v>0</v>
      </c>
      <c r="L32" s="111">
        <f t="shared" si="1"/>
        <v>0</v>
      </c>
      <c r="M32" s="129">
        <v>50</v>
      </c>
      <c r="N32" s="111"/>
      <c r="O32" s="111">
        <f t="shared" si="5"/>
        <v>58.9</v>
      </c>
      <c r="P32" s="114">
        <f t="shared" si="4"/>
        <v>-3.9</v>
      </c>
    </row>
    <row r="33" s="38" customFormat="1" ht="19.5" customHeight="1" spans="1:16">
      <c r="A33" s="57">
        <v>29</v>
      </c>
      <c r="B33" s="91" t="s">
        <v>89</v>
      </c>
      <c r="C33" s="65" t="s">
        <v>86</v>
      </c>
      <c r="D33" s="92" t="s">
        <v>87</v>
      </c>
      <c r="E33" s="93" t="s">
        <v>55</v>
      </c>
      <c r="F33" s="63">
        <v>60</v>
      </c>
      <c r="G33" s="78">
        <v>90</v>
      </c>
      <c r="H33" s="63"/>
      <c r="I33" s="130" t="s">
        <v>90</v>
      </c>
      <c r="K33" s="129">
        <v>0</v>
      </c>
      <c r="L33" s="111">
        <f t="shared" si="1"/>
        <v>0</v>
      </c>
      <c r="M33" s="129">
        <v>80</v>
      </c>
      <c r="N33" s="111"/>
      <c r="O33" s="111">
        <f t="shared" si="5"/>
        <v>94.2</v>
      </c>
      <c r="P33" s="114">
        <f t="shared" si="4"/>
        <v>-4.2</v>
      </c>
    </row>
    <row r="34" ht="19.5" customHeight="1" spans="1:15">
      <c r="A34" s="94" t="s">
        <v>91</v>
      </c>
      <c r="B34" s="95" t="s">
        <v>92</v>
      </c>
      <c r="C34" s="96"/>
      <c r="D34" s="97"/>
      <c r="E34" s="98"/>
      <c r="F34" s="99"/>
      <c r="G34" s="96"/>
      <c r="H34" s="100">
        <f>SUM(H3:H33)</f>
        <v>46565</v>
      </c>
      <c r="I34" s="131"/>
      <c r="J34" s="49"/>
      <c r="K34" s="100"/>
      <c r="L34" s="100">
        <f>SUM(L3:L33)</f>
        <v>33286</v>
      </c>
      <c r="M34" s="100"/>
      <c r="N34" s="100">
        <f>SUM(N3:N33)</f>
        <v>12238</v>
      </c>
      <c r="O34" s="132">
        <f>SUMPRODUCT(O2:O30,F2:F30)</f>
        <v>52763.3</v>
      </c>
    </row>
    <row r="35" ht="19.5" customHeight="1" spans="1:15">
      <c r="A35" s="94" t="s">
        <v>93</v>
      </c>
      <c r="B35" s="95" t="s">
        <v>94</v>
      </c>
      <c r="C35" s="101"/>
      <c r="D35" s="97" t="s">
        <v>95</v>
      </c>
      <c r="E35" s="98"/>
      <c r="F35" s="99"/>
      <c r="G35" s="101"/>
      <c r="H35" s="102">
        <f>H34*0.15</f>
        <v>6984.75</v>
      </c>
      <c r="I35" s="133"/>
      <c r="K35" s="100"/>
      <c r="L35" s="100">
        <f>N34</f>
        <v>12238</v>
      </c>
      <c r="M35" s="100"/>
      <c r="N35" s="100"/>
      <c r="O35" s="134">
        <f>O34*0.15</f>
        <v>7914.495</v>
      </c>
    </row>
    <row r="36" ht="19.5" customHeight="1" spans="1:15">
      <c r="A36" s="94" t="s">
        <v>96</v>
      </c>
      <c r="B36" s="95" t="s">
        <v>97</v>
      </c>
      <c r="C36" s="101"/>
      <c r="D36" s="97" t="s">
        <v>98</v>
      </c>
      <c r="E36" s="98"/>
      <c r="F36" s="99"/>
      <c r="G36" s="101"/>
      <c r="H36" s="102">
        <f>(H34+H35)*0.05</f>
        <v>2677.4875</v>
      </c>
      <c r="I36" s="133"/>
      <c r="K36" s="100"/>
      <c r="L36" s="100">
        <f>H36</f>
        <v>2677.4875</v>
      </c>
      <c r="M36" s="100"/>
      <c r="N36" s="100"/>
      <c r="O36" s="134">
        <f>(O34+O35)*0.05</f>
        <v>3033.88975</v>
      </c>
    </row>
    <row r="37" ht="19.5" customHeight="1" spans="1:15">
      <c r="A37" s="94" t="s">
        <v>99</v>
      </c>
      <c r="B37" s="95" t="s">
        <v>100</v>
      </c>
      <c r="C37" s="101"/>
      <c r="D37" s="97" t="s">
        <v>101</v>
      </c>
      <c r="E37" s="98"/>
      <c r="F37" s="99"/>
      <c r="G37" s="101"/>
      <c r="H37" s="102">
        <f>SUM(H34:H36)</f>
        <v>56227.2375</v>
      </c>
      <c r="I37" s="133"/>
      <c r="K37" s="100"/>
      <c r="L37" s="100">
        <f>SUM(L34:L36)</f>
        <v>48201.4875</v>
      </c>
      <c r="M37" s="100"/>
      <c r="N37" s="100"/>
      <c r="O37" s="132">
        <f>O34*1.15*1.05</f>
        <v>63711.68475</v>
      </c>
    </row>
  </sheetData>
  <mergeCells count="5">
    <mergeCell ref="A1:I1"/>
    <mergeCell ref="D34:E34"/>
    <mergeCell ref="D35:E35"/>
    <mergeCell ref="D36:E36"/>
    <mergeCell ref="D37:E37"/>
  </mergeCells>
  <pageMargins left="0.699305555555556" right="0.699305555555556" top="0.75" bottom="0.75" header="0.3" footer="0.3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399853511154515"/>
  </sheetPr>
  <dimension ref="A1:I5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L6" sqref="L6"/>
    </sheetView>
  </sheetViews>
  <sheetFormatPr defaultColWidth="9" defaultRowHeight="27" customHeight="1" outlineLevelRow="4"/>
  <cols>
    <col min="1" max="1" width="4.5" style="14" customWidth="1"/>
    <col min="2" max="2" width="16.125" style="15" customWidth="1"/>
    <col min="3" max="3" width="9.25" style="16" customWidth="1"/>
    <col min="4" max="4" width="8.875" style="17" customWidth="1"/>
    <col min="5" max="5" width="9.875" style="17" customWidth="1"/>
    <col min="6" max="6" width="9.875" style="18" customWidth="1"/>
    <col min="7" max="7" width="11.875" style="16" customWidth="1"/>
    <col min="8" max="8" width="9.75" style="16" customWidth="1"/>
    <col min="9" max="9" width="29" style="19" customWidth="1"/>
    <col min="10" max="10" width="0.25" style="20" hidden="1" customWidth="1"/>
    <col min="11" max="16384" width="9" style="20"/>
  </cols>
  <sheetData>
    <row r="1" customFormat="1" ht="51" customHeight="1" spans="1:9">
      <c r="A1" s="21" t="s">
        <v>102</v>
      </c>
      <c r="B1" s="21"/>
      <c r="C1" s="21"/>
      <c r="D1" s="21"/>
      <c r="E1" s="21"/>
      <c r="F1" s="21"/>
      <c r="G1" s="21"/>
      <c r="H1" s="21"/>
      <c r="I1" s="21"/>
    </row>
    <row r="2" s="13" customFormat="1" ht="41" customHeight="1" spans="1:9">
      <c r="A2" s="22" t="s">
        <v>1</v>
      </c>
      <c r="B2" s="23" t="s">
        <v>103</v>
      </c>
      <c r="C2" s="24" t="s">
        <v>104</v>
      </c>
      <c r="D2" s="24"/>
      <c r="E2" s="23" t="s">
        <v>5</v>
      </c>
      <c r="F2" s="25" t="s">
        <v>105</v>
      </c>
      <c r="G2" s="24" t="s">
        <v>106</v>
      </c>
      <c r="H2" s="23" t="s">
        <v>107</v>
      </c>
      <c r="I2" s="23" t="s">
        <v>108</v>
      </c>
    </row>
    <row r="3" s="13" customFormat="1" ht="42" customHeight="1" spans="1:9">
      <c r="A3" s="26">
        <v>1</v>
      </c>
      <c r="B3" s="27" t="s">
        <v>109</v>
      </c>
      <c r="C3" s="28"/>
      <c r="D3" s="28"/>
      <c r="E3" s="29" t="s">
        <v>110</v>
      </c>
      <c r="F3" s="29">
        <v>30</v>
      </c>
      <c r="G3" s="29">
        <v>120</v>
      </c>
      <c r="H3" s="29">
        <f>G3*F3</f>
        <v>3600</v>
      </c>
      <c r="I3" s="29" t="s">
        <v>111</v>
      </c>
    </row>
    <row r="4" s="13" customFormat="1" ht="51" customHeight="1" spans="1:9">
      <c r="A4" s="26">
        <v>2</v>
      </c>
      <c r="B4" s="27" t="s">
        <v>112</v>
      </c>
      <c r="C4" s="30"/>
      <c r="D4" s="30"/>
      <c r="E4" s="29" t="s">
        <v>113</v>
      </c>
      <c r="F4" s="31">
        <v>100</v>
      </c>
      <c r="G4" s="29">
        <v>25</v>
      </c>
      <c r="H4" s="29">
        <f>G4*F4</f>
        <v>2500</v>
      </c>
      <c r="I4" s="30" t="s">
        <v>114</v>
      </c>
    </row>
    <row r="5" s="13" customFormat="1" ht="36" customHeight="1" spans="1:9">
      <c r="A5" s="32" t="s">
        <v>115</v>
      </c>
      <c r="B5" s="32"/>
      <c r="C5" s="32"/>
      <c r="D5" s="32"/>
      <c r="E5" s="32"/>
      <c r="F5" s="32"/>
      <c r="G5" s="32"/>
      <c r="H5" s="29">
        <f>SUM(H3:H4)</f>
        <v>6100</v>
      </c>
      <c r="I5" s="33"/>
    </row>
  </sheetData>
  <mergeCells count="5">
    <mergeCell ref="A1:I1"/>
    <mergeCell ref="C2:D2"/>
    <mergeCell ref="C3:D3"/>
    <mergeCell ref="C4:D4"/>
    <mergeCell ref="A5:G5"/>
  </mergeCells>
  <printOptions horizontalCentered="1"/>
  <pageMargins left="0.354166666666667" right="0.235416666666667" top="0.984027777777778" bottom="0.786805555555556" header="0.511805555555556" footer="0.511805555555556"/>
  <pageSetup paperSize="9" scale="84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zoomScale="85" zoomScaleNormal="85" topLeftCell="A40" workbookViewId="0">
      <selection activeCell="H8" sqref="H8"/>
    </sheetView>
  </sheetViews>
  <sheetFormatPr defaultColWidth="9" defaultRowHeight="16.5" customHeight="1" outlineLevelCol="6"/>
  <cols>
    <col min="1" max="1" width="5.75" style="1" customWidth="1"/>
    <col min="2" max="2" width="7.25" style="2" customWidth="1"/>
    <col min="3" max="3" width="9" style="2"/>
    <col min="4" max="4" width="20.5" style="3" customWidth="1"/>
    <col min="5" max="5" width="8.125" style="2" customWidth="1"/>
    <col min="6" max="6" width="11" style="1" customWidth="1"/>
    <col min="7" max="7" width="27" style="1" customWidth="1"/>
    <col min="8" max="247" width="9" style="1"/>
    <col min="248" max="248" width="15.25" style="1" customWidth="1"/>
    <col min="249" max="249" width="9" style="1"/>
    <col min="250" max="250" width="36" style="1" customWidth="1"/>
    <col min="251" max="251" width="23.625" style="1" customWidth="1"/>
    <col min="252" max="252" width="27.375" style="1" customWidth="1"/>
    <col min="253" max="503" width="9" style="1"/>
    <col min="504" max="504" width="15.25" style="1" customWidth="1"/>
    <col min="505" max="505" width="9" style="1"/>
    <col min="506" max="506" width="36" style="1" customWidth="1"/>
    <col min="507" max="507" width="23.625" style="1" customWidth="1"/>
    <col min="508" max="508" width="27.375" style="1" customWidth="1"/>
    <col min="509" max="759" width="9" style="1"/>
    <col min="760" max="760" width="15.25" style="1" customWidth="1"/>
    <col min="761" max="761" width="9" style="1"/>
    <col min="762" max="762" width="36" style="1" customWidth="1"/>
    <col min="763" max="763" width="23.625" style="1" customWidth="1"/>
    <col min="764" max="764" width="27.375" style="1" customWidth="1"/>
    <col min="765" max="1015" width="9" style="1"/>
    <col min="1016" max="1016" width="15.25" style="1" customWidth="1"/>
    <col min="1017" max="1017" width="9" style="1"/>
    <col min="1018" max="1018" width="36" style="1" customWidth="1"/>
    <col min="1019" max="1019" width="23.625" style="1" customWidth="1"/>
    <col min="1020" max="1020" width="27.375" style="1" customWidth="1"/>
    <col min="1021" max="1271" width="9" style="1"/>
    <col min="1272" max="1272" width="15.25" style="1" customWidth="1"/>
    <col min="1273" max="1273" width="9" style="1"/>
    <col min="1274" max="1274" width="36" style="1" customWidth="1"/>
    <col min="1275" max="1275" width="23.625" style="1" customWidth="1"/>
    <col min="1276" max="1276" width="27.375" style="1" customWidth="1"/>
    <col min="1277" max="1527" width="9" style="1"/>
    <col min="1528" max="1528" width="15.25" style="1" customWidth="1"/>
    <col min="1529" max="1529" width="9" style="1"/>
    <col min="1530" max="1530" width="36" style="1" customWidth="1"/>
    <col min="1531" max="1531" width="23.625" style="1" customWidth="1"/>
    <col min="1532" max="1532" width="27.375" style="1" customWidth="1"/>
    <col min="1533" max="1783" width="9" style="1"/>
    <col min="1784" max="1784" width="15.25" style="1" customWidth="1"/>
    <col min="1785" max="1785" width="9" style="1"/>
    <col min="1786" max="1786" width="36" style="1" customWidth="1"/>
    <col min="1787" max="1787" width="23.625" style="1" customWidth="1"/>
    <col min="1788" max="1788" width="27.375" style="1" customWidth="1"/>
    <col min="1789" max="2039" width="9" style="1"/>
    <col min="2040" max="2040" width="15.25" style="1" customWidth="1"/>
    <col min="2041" max="2041" width="9" style="1"/>
    <col min="2042" max="2042" width="36" style="1" customWidth="1"/>
    <col min="2043" max="2043" width="23.625" style="1" customWidth="1"/>
    <col min="2044" max="2044" width="27.375" style="1" customWidth="1"/>
    <col min="2045" max="2295" width="9" style="1"/>
    <col min="2296" max="2296" width="15.25" style="1" customWidth="1"/>
    <col min="2297" max="2297" width="9" style="1"/>
    <col min="2298" max="2298" width="36" style="1" customWidth="1"/>
    <col min="2299" max="2299" width="23.625" style="1" customWidth="1"/>
    <col min="2300" max="2300" width="27.375" style="1" customWidth="1"/>
    <col min="2301" max="2551" width="9" style="1"/>
    <col min="2552" max="2552" width="15.25" style="1" customWidth="1"/>
    <col min="2553" max="2553" width="9" style="1"/>
    <col min="2554" max="2554" width="36" style="1" customWidth="1"/>
    <col min="2555" max="2555" width="23.625" style="1" customWidth="1"/>
    <col min="2556" max="2556" width="27.375" style="1" customWidth="1"/>
    <col min="2557" max="2807" width="9" style="1"/>
    <col min="2808" max="2808" width="15.25" style="1" customWidth="1"/>
    <col min="2809" max="2809" width="9" style="1"/>
    <col min="2810" max="2810" width="36" style="1" customWidth="1"/>
    <col min="2811" max="2811" width="23.625" style="1" customWidth="1"/>
    <col min="2812" max="2812" width="27.375" style="1" customWidth="1"/>
    <col min="2813" max="3063" width="9" style="1"/>
    <col min="3064" max="3064" width="15.25" style="1" customWidth="1"/>
    <col min="3065" max="3065" width="9" style="1"/>
    <col min="3066" max="3066" width="36" style="1" customWidth="1"/>
    <col min="3067" max="3067" width="23.625" style="1" customWidth="1"/>
    <col min="3068" max="3068" width="27.375" style="1" customWidth="1"/>
    <col min="3069" max="3319" width="9" style="1"/>
    <col min="3320" max="3320" width="15.25" style="1" customWidth="1"/>
    <col min="3321" max="3321" width="9" style="1"/>
    <col min="3322" max="3322" width="36" style="1" customWidth="1"/>
    <col min="3323" max="3323" width="23.625" style="1" customWidth="1"/>
    <col min="3324" max="3324" width="27.375" style="1" customWidth="1"/>
    <col min="3325" max="3575" width="9" style="1"/>
    <col min="3576" max="3576" width="15.25" style="1" customWidth="1"/>
    <col min="3577" max="3577" width="9" style="1"/>
    <col min="3578" max="3578" width="36" style="1" customWidth="1"/>
    <col min="3579" max="3579" width="23.625" style="1" customWidth="1"/>
    <col min="3580" max="3580" width="27.375" style="1" customWidth="1"/>
    <col min="3581" max="3831" width="9" style="1"/>
    <col min="3832" max="3832" width="15.25" style="1" customWidth="1"/>
    <col min="3833" max="3833" width="9" style="1"/>
    <col min="3834" max="3834" width="36" style="1" customWidth="1"/>
    <col min="3835" max="3835" width="23.625" style="1" customWidth="1"/>
    <col min="3836" max="3836" width="27.375" style="1" customWidth="1"/>
    <col min="3837" max="4087" width="9" style="1"/>
    <col min="4088" max="4088" width="15.25" style="1" customWidth="1"/>
    <col min="4089" max="4089" width="9" style="1"/>
    <col min="4090" max="4090" width="36" style="1" customWidth="1"/>
    <col min="4091" max="4091" width="23.625" style="1" customWidth="1"/>
    <col min="4092" max="4092" width="27.375" style="1" customWidth="1"/>
    <col min="4093" max="4343" width="9" style="1"/>
    <col min="4344" max="4344" width="15.25" style="1" customWidth="1"/>
    <col min="4345" max="4345" width="9" style="1"/>
    <col min="4346" max="4346" width="36" style="1" customWidth="1"/>
    <col min="4347" max="4347" width="23.625" style="1" customWidth="1"/>
    <col min="4348" max="4348" width="27.375" style="1" customWidth="1"/>
    <col min="4349" max="4599" width="9" style="1"/>
    <col min="4600" max="4600" width="15.25" style="1" customWidth="1"/>
    <col min="4601" max="4601" width="9" style="1"/>
    <col min="4602" max="4602" width="36" style="1" customWidth="1"/>
    <col min="4603" max="4603" width="23.625" style="1" customWidth="1"/>
    <col min="4604" max="4604" width="27.375" style="1" customWidth="1"/>
    <col min="4605" max="4855" width="9" style="1"/>
    <col min="4856" max="4856" width="15.25" style="1" customWidth="1"/>
    <col min="4857" max="4857" width="9" style="1"/>
    <col min="4858" max="4858" width="36" style="1" customWidth="1"/>
    <col min="4859" max="4859" width="23.625" style="1" customWidth="1"/>
    <col min="4860" max="4860" width="27.375" style="1" customWidth="1"/>
    <col min="4861" max="5111" width="9" style="1"/>
    <col min="5112" max="5112" width="15.25" style="1" customWidth="1"/>
    <col min="5113" max="5113" width="9" style="1"/>
    <col min="5114" max="5114" width="36" style="1" customWidth="1"/>
    <col min="5115" max="5115" width="23.625" style="1" customWidth="1"/>
    <col min="5116" max="5116" width="27.375" style="1" customWidth="1"/>
    <col min="5117" max="5367" width="9" style="1"/>
    <col min="5368" max="5368" width="15.25" style="1" customWidth="1"/>
    <col min="5369" max="5369" width="9" style="1"/>
    <col min="5370" max="5370" width="36" style="1" customWidth="1"/>
    <col min="5371" max="5371" width="23.625" style="1" customWidth="1"/>
    <col min="5372" max="5372" width="27.375" style="1" customWidth="1"/>
    <col min="5373" max="5623" width="9" style="1"/>
    <col min="5624" max="5624" width="15.25" style="1" customWidth="1"/>
    <col min="5625" max="5625" width="9" style="1"/>
    <col min="5626" max="5626" width="36" style="1" customWidth="1"/>
    <col min="5627" max="5627" width="23.625" style="1" customWidth="1"/>
    <col min="5628" max="5628" width="27.375" style="1" customWidth="1"/>
    <col min="5629" max="5879" width="9" style="1"/>
    <col min="5880" max="5880" width="15.25" style="1" customWidth="1"/>
    <col min="5881" max="5881" width="9" style="1"/>
    <col min="5882" max="5882" width="36" style="1" customWidth="1"/>
    <col min="5883" max="5883" width="23.625" style="1" customWidth="1"/>
    <col min="5884" max="5884" width="27.375" style="1" customWidth="1"/>
    <col min="5885" max="6135" width="9" style="1"/>
    <col min="6136" max="6136" width="15.25" style="1" customWidth="1"/>
    <col min="6137" max="6137" width="9" style="1"/>
    <col min="6138" max="6138" width="36" style="1" customWidth="1"/>
    <col min="6139" max="6139" width="23.625" style="1" customWidth="1"/>
    <col min="6140" max="6140" width="27.375" style="1" customWidth="1"/>
    <col min="6141" max="6391" width="9" style="1"/>
    <col min="6392" max="6392" width="15.25" style="1" customWidth="1"/>
    <col min="6393" max="6393" width="9" style="1"/>
    <col min="6394" max="6394" width="36" style="1" customWidth="1"/>
    <col min="6395" max="6395" width="23.625" style="1" customWidth="1"/>
    <col min="6396" max="6396" width="27.375" style="1" customWidth="1"/>
    <col min="6397" max="6647" width="9" style="1"/>
    <col min="6648" max="6648" width="15.25" style="1" customWidth="1"/>
    <col min="6649" max="6649" width="9" style="1"/>
    <col min="6650" max="6650" width="36" style="1" customWidth="1"/>
    <col min="6651" max="6651" width="23.625" style="1" customWidth="1"/>
    <col min="6652" max="6652" width="27.375" style="1" customWidth="1"/>
    <col min="6653" max="6903" width="9" style="1"/>
    <col min="6904" max="6904" width="15.25" style="1" customWidth="1"/>
    <col min="6905" max="6905" width="9" style="1"/>
    <col min="6906" max="6906" width="36" style="1" customWidth="1"/>
    <col min="6907" max="6907" width="23.625" style="1" customWidth="1"/>
    <col min="6908" max="6908" width="27.375" style="1" customWidth="1"/>
    <col min="6909" max="7159" width="9" style="1"/>
    <col min="7160" max="7160" width="15.25" style="1" customWidth="1"/>
    <col min="7161" max="7161" width="9" style="1"/>
    <col min="7162" max="7162" width="36" style="1" customWidth="1"/>
    <col min="7163" max="7163" width="23.625" style="1" customWidth="1"/>
    <col min="7164" max="7164" width="27.375" style="1" customWidth="1"/>
    <col min="7165" max="7415" width="9" style="1"/>
    <col min="7416" max="7416" width="15.25" style="1" customWidth="1"/>
    <col min="7417" max="7417" width="9" style="1"/>
    <col min="7418" max="7418" width="36" style="1" customWidth="1"/>
    <col min="7419" max="7419" width="23.625" style="1" customWidth="1"/>
    <col min="7420" max="7420" width="27.375" style="1" customWidth="1"/>
    <col min="7421" max="7671" width="9" style="1"/>
    <col min="7672" max="7672" width="15.25" style="1" customWidth="1"/>
    <col min="7673" max="7673" width="9" style="1"/>
    <col min="7674" max="7674" width="36" style="1" customWidth="1"/>
    <col min="7675" max="7675" width="23.625" style="1" customWidth="1"/>
    <col min="7676" max="7676" width="27.375" style="1" customWidth="1"/>
    <col min="7677" max="7927" width="9" style="1"/>
    <col min="7928" max="7928" width="15.25" style="1" customWidth="1"/>
    <col min="7929" max="7929" width="9" style="1"/>
    <col min="7930" max="7930" width="36" style="1" customWidth="1"/>
    <col min="7931" max="7931" width="23.625" style="1" customWidth="1"/>
    <col min="7932" max="7932" width="27.375" style="1" customWidth="1"/>
    <col min="7933" max="8183" width="9" style="1"/>
    <col min="8184" max="8184" width="15.25" style="1" customWidth="1"/>
    <col min="8185" max="8185" width="9" style="1"/>
    <col min="8186" max="8186" width="36" style="1" customWidth="1"/>
    <col min="8187" max="8187" width="23.625" style="1" customWidth="1"/>
    <col min="8188" max="8188" width="27.375" style="1" customWidth="1"/>
    <col min="8189" max="8439" width="9" style="1"/>
    <col min="8440" max="8440" width="15.25" style="1" customWidth="1"/>
    <col min="8441" max="8441" width="9" style="1"/>
    <col min="8442" max="8442" width="36" style="1" customWidth="1"/>
    <col min="8443" max="8443" width="23.625" style="1" customWidth="1"/>
    <col min="8444" max="8444" width="27.375" style="1" customWidth="1"/>
    <col min="8445" max="8695" width="9" style="1"/>
    <col min="8696" max="8696" width="15.25" style="1" customWidth="1"/>
    <col min="8697" max="8697" width="9" style="1"/>
    <col min="8698" max="8698" width="36" style="1" customWidth="1"/>
    <col min="8699" max="8699" width="23.625" style="1" customWidth="1"/>
    <col min="8700" max="8700" width="27.375" style="1" customWidth="1"/>
    <col min="8701" max="8951" width="9" style="1"/>
    <col min="8952" max="8952" width="15.25" style="1" customWidth="1"/>
    <col min="8953" max="8953" width="9" style="1"/>
    <col min="8954" max="8954" width="36" style="1" customWidth="1"/>
    <col min="8955" max="8955" width="23.625" style="1" customWidth="1"/>
    <col min="8956" max="8956" width="27.375" style="1" customWidth="1"/>
    <col min="8957" max="9207" width="9" style="1"/>
    <col min="9208" max="9208" width="15.25" style="1" customWidth="1"/>
    <col min="9209" max="9209" width="9" style="1"/>
    <col min="9210" max="9210" width="36" style="1" customWidth="1"/>
    <col min="9211" max="9211" width="23.625" style="1" customWidth="1"/>
    <col min="9212" max="9212" width="27.375" style="1" customWidth="1"/>
    <col min="9213" max="9463" width="9" style="1"/>
    <col min="9464" max="9464" width="15.25" style="1" customWidth="1"/>
    <col min="9465" max="9465" width="9" style="1"/>
    <col min="9466" max="9466" width="36" style="1" customWidth="1"/>
    <col min="9467" max="9467" width="23.625" style="1" customWidth="1"/>
    <col min="9468" max="9468" width="27.375" style="1" customWidth="1"/>
    <col min="9469" max="9719" width="9" style="1"/>
    <col min="9720" max="9720" width="15.25" style="1" customWidth="1"/>
    <col min="9721" max="9721" width="9" style="1"/>
    <col min="9722" max="9722" width="36" style="1" customWidth="1"/>
    <col min="9723" max="9723" width="23.625" style="1" customWidth="1"/>
    <col min="9724" max="9724" width="27.375" style="1" customWidth="1"/>
    <col min="9725" max="9975" width="9" style="1"/>
    <col min="9976" max="9976" width="15.25" style="1" customWidth="1"/>
    <col min="9977" max="9977" width="9" style="1"/>
    <col min="9978" max="9978" width="36" style="1" customWidth="1"/>
    <col min="9979" max="9979" width="23.625" style="1" customWidth="1"/>
    <col min="9980" max="9980" width="27.375" style="1" customWidth="1"/>
    <col min="9981" max="10231" width="9" style="1"/>
    <col min="10232" max="10232" width="15.25" style="1" customWidth="1"/>
    <col min="10233" max="10233" width="9" style="1"/>
    <col min="10234" max="10234" width="36" style="1" customWidth="1"/>
    <col min="10235" max="10235" width="23.625" style="1" customWidth="1"/>
    <col min="10236" max="10236" width="27.375" style="1" customWidth="1"/>
    <col min="10237" max="10487" width="9" style="1"/>
    <col min="10488" max="10488" width="15.25" style="1" customWidth="1"/>
    <col min="10489" max="10489" width="9" style="1"/>
    <col min="10490" max="10490" width="36" style="1" customWidth="1"/>
    <col min="10491" max="10491" width="23.625" style="1" customWidth="1"/>
    <col min="10492" max="10492" width="27.375" style="1" customWidth="1"/>
    <col min="10493" max="10743" width="9" style="1"/>
    <col min="10744" max="10744" width="15.25" style="1" customWidth="1"/>
    <col min="10745" max="10745" width="9" style="1"/>
    <col min="10746" max="10746" width="36" style="1" customWidth="1"/>
    <col min="10747" max="10747" width="23.625" style="1" customWidth="1"/>
    <col min="10748" max="10748" width="27.375" style="1" customWidth="1"/>
    <col min="10749" max="10999" width="9" style="1"/>
    <col min="11000" max="11000" width="15.25" style="1" customWidth="1"/>
    <col min="11001" max="11001" width="9" style="1"/>
    <col min="11002" max="11002" width="36" style="1" customWidth="1"/>
    <col min="11003" max="11003" width="23.625" style="1" customWidth="1"/>
    <col min="11004" max="11004" width="27.375" style="1" customWidth="1"/>
    <col min="11005" max="11255" width="9" style="1"/>
    <col min="11256" max="11256" width="15.25" style="1" customWidth="1"/>
    <col min="11257" max="11257" width="9" style="1"/>
    <col min="11258" max="11258" width="36" style="1" customWidth="1"/>
    <col min="11259" max="11259" width="23.625" style="1" customWidth="1"/>
    <col min="11260" max="11260" width="27.375" style="1" customWidth="1"/>
    <col min="11261" max="11511" width="9" style="1"/>
    <col min="11512" max="11512" width="15.25" style="1" customWidth="1"/>
    <col min="11513" max="11513" width="9" style="1"/>
    <col min="11514" max="11514" width="36" style="1" customWidth="1"/>
    <col min="11515" max="11515" width="23.625" style="1" customWidth="1"/>
    <col min="11516" max="11516" width="27.375" style="1" customWidth="1"/>
    <col min="11517" max="11767" width="9" style="1"/>
    <col min="11768" max="11768" width="15.25" style="1" customWidth="1"/>
    <col min="11769" max="11769" width="9" style="1"/>
    <col min="11770" max="11770" width="36" style="1" customWidth="1"/>
    <col min="11771" max="11771" width="23.625" style="1" customWidth="1"/>
    <col min="11772" max="11772" width="27.375" style="1" customWidth="1"/>
    <col min="11773" max="12023" width="9" style="1"/>
    <col min="12024" max="12024" width="15.25" style="1" customWidth="1"/>
    <col min="12025" max="12025" width="9" style="1"/>
    <col min="12026" max="12026" width="36" style="1" customWidth="1"/>
    <col min="12027" max="12027" width="23.625" style="1" customWidth="1"/>
    <col min="12028" max="12028" width="27.375" style="1" customWidth="1"/>
    <col min="12029" max="12279" width="9" style="1"/>
    <col min="12280" max="12280" width="15.25" style="1" customWidth="1"/>
    <col min="12281" max="12281" width="9" style="1"/>
    <col min="12282" max="12282" width="36" style="1" customWidth="1"/>
    <col min="12283" max="12283" width="23.625" style="1" customWidth="1"/>
    <col min="12284" max="12284" width="27.375" style="1" customWidth="1"/>
    <col min="12285" max="12535" width="9" style="1"/>
    <col min="12536" max="12536" width="15.25" style="1" customWidth="1"/>
    <col min="12537" max="12537" width="9" style="1"/>
    <col min="12538" max="12538" width="36" style="1" customWidth="1"/>
    <col min="12539" max="12539" width="23.625" style="1" customWidth="1"/>
    <col min="12540" max="12540" width="27.375" style="1" customWidth="1"/>
    <col min="12541" max="12791" width="9" style="1"/>
    <col min="12792" max="12792" width="15.25" style="1" customWidth="1"/>
    <col min="12793" max="12793" width="9" style="1"/>
    <col min="12794" max="12794" width="36" style="1" customWidth="1"/>
    <col min="12795" max="12795" width="23.625" style="1" customWidth="1"/>
    <col min="12796" max="12796" width="27.375" style="1" customWidth="1"/>
    <col min="12797" max="13047" width="9" style="1"/>
    <col min="13048" max="13048" width="15.25" style="1" customWidth="1"/>
    <col min="13049" max="13049" width="9" style="1"/>
    <col min="13050" max="13050" width="36" style="1" customWidth="1"/>
    <col min="13051" max="13051" width="23.625" style="1" customWidth="1"/>
    <col min="13052" max="13052" width="27.375" style="1" customWidth="1"/>
    <col min="13053" max="13303" width="9" style="1"/>
    <col min="13304" max="13304" width="15.25" style="1" customWidth="1"/>
    <col min="13305" max="13305" width="9" style="1"/>
    <col min="13306" max="13306" width="36" style="1" customWidth="1"/>
    <col min="13307" max="13307" width="23.625" style="1" customWidth="1"/>
    <col min="13308" max="13308" width="27.375" style="1" customWidth="1"/>
    <col min="13309" max="13559" width="9" style="1"/>
    <col min="13560" max="13560" width="15.25" style="1" customWidth="1"/>
    <col min="13561" max="13561" width="9" style="1"/>
    <col min="13562" max="13562" width="36" style="1" customWidth="1"/>
    <col min="13563" max="13563" width="23.625" style="1" customWidth="1"/>
    <col min="13564" max="13564" width="27.375" style="1" customWidth="1"/>
    <col min="13565" max="13815" width="9" style="1"/>
    <col min="13816" max="13816" width="15.25" style="1" customWidth="1"/>
    <col min="13817" max="13817" width="9" style="1"/>
    <col min="13818" max="13818" width="36" style="1" customWidth="1"/>
    <col min="13819" max="13819" width="23.625" style="1" customWidth="1"/>
    <col min="13820" max="13820" width="27.375" style="1" customWidth="1"/>
    <col min="13821" max="14071" width="9" style="1"/>
    <col min="14072" max="14072" width="15.25" style="1" customWidth="1"/>
    <col min="14073" max="14073" width="9" style="1"/>
    <col min="14074" max="14074" width="36" style="1" customWidth="1"/>
    <col min="14075" max="14075" width="23.625" style="1" customWidth="1"/>
    <col min="14076" max="14076" width="27.375" style="1" customWidth="1"/>
    <col min="14077" max="14327" width="9" style="1"/>
    <col min="14328" max="14328" width="15.25" style="1" customWidth="1"/>
    <col min="14329" max="14329" width="9" style="1"/>
    <col min="14330" max="14330" width="36" style="1" customWidth="1"/>
    <col min="14331" max="14331" width="23.625" style="1" customWidth="1"/>
    <col min="14332" max="14332" width="27.375" style="1" customWidth="1"/>
    <col min="14333" max="14583" width="9" style="1"/>
    <col min="14584" max="14584" width="15.25" style="1" customWidth="1"/>
    <col min="14585" max="14585" width="9" style="1"/>
    <col min="14586" max="14586" width="36" style="1" customWidth="1"/>
    <col min="14587" max="14587" width="23.625" style="1" customWidth="1"/>
    <col min="14588" max="14588" width="27.375" style="1" customWidth="1"/>
    <col min="14589" max="14839" width="9" style="1"/>
    <col min="14840" max="14840" width="15.25" style="1" customWidth="1"/>
    <col min="14841" max="14841" width="9" style="1"/>
    <col min="14842" max="14842" width="36" style="1" customWidth="1"/>
    <col min="14843" max="14843" width="23.625" style="1" customWidth="1"/>
    <col min="14844" max="14844" width="27.375" style="1" customWidth="1"/>
    <col min="14845" max="15095" width="9" style="1"/>
    <col min="15096" max="15096" width="15.25" style="1" customWidth="1"/>
    <col min="15097" max="15097" width="9" style="1"/>
    <col min="15098" max="15098" width="36" style="1" customWidth="1"/>
    <col min="15099" max="15099" width="23.625" style="1" customWidth="1"/>
    <col min="15100" max="15100" width="27.375" style="1" customWidth="1"/>
    <col min="15101" max="15351" width="9" style="1"/>
    <col min="15352" max="15352" width="15.25" style="1" customWidth="1"/>
    <col min="15353" max="15353" width="9" style="1"/>
    <col min="15354" max="15354" width="36" style="1" customWidth="1"/>
    <col min="15355" max="15355" width="23.625" style="1" customWidth="1"/>
    <col min="15356" max="15356" width="27.375" style="1" customWidth="1"/>
    <col min="15357" max="15607" width="9" style="1"/>
    <col min="15608" max="15608" width="15.25" style="1" customWidth="1"/>
    <col min="15609" max="15609" width="9" style="1"/>
    <col min="15610" max="15610" width="36" style="1" customWidth="1"/>
    <col min="15611" max="15611" width="23.625" style="1" customWidth="1"/>
    <col min="15612" max="15612" width="27.375" style="1" customWidth="1"/>
    <col min="15613" max="15863" width="9" style="1"/>
    <col min="15864" max="15864" width="15.25" style="1" customWidth="1"/>
    <col min="15865" max="15865" width="9" style="1"/>
    <col min="15866" max="15866" width="36" style="1" customWidth="1"/>
    <col min="15867" max="15867" width="23.625" style="1" customWidth="1"/>
    <col min="15868" max="15868" width="27.375" style="1" customWidth="1"/>
    <col min="15869" max="16119" width="9" style="1"/>
    <col min="16120" max="16120" width="15.25" style="1" customWidth="1"/>
    <col min="16121" max="16121" width="9" style="1"/>
    <col min="16122" max="16122" width="36" style="1" customWidth="1"/>
    <col min="16123" max="16123" width="23.625" style="1" customWidth="1"/>
    <col min="16124" max="16124" width="27.375" style="1" customWidth="1"/>
    <col min="16125" max="16384" width="9" style="1"/>
  </cols>
  <sheetData>
    <row r="1" ht="27" customHeight="1" spans="4:5">
      <c r="D1" s="10"/>
      <c r="E1" s="10" t="s">
        <v>116</v>
      </c>
    </row>
    <row r="2" ht="17.25" customHeight="1" spans="1:7">
      <c r="A2" s="5" t="s">
        <v>1</v>
      </c>
      <c r="B2" s="5" t="s">
        <v>117</v>
      </c>
      <c r="C2" s="5" t="s">
        <v>118</v>
      </c>
      <c r="D2" s="5" t="s">
        <v>119</v>
      </c>
      <c r="E2" s="5" t="s">
        <v>120</v>
      </c>
      <c r="F2" s="5" t="s">
        <v>9</v>
      </c>
      <c r="G2" s="5" t="s">
        <v>121</v>
      </c>
    </row>
    <row r="3" ht="17.25" customHeight="1" spans="1:7">
      <c r="A3" s="6">
        <v>1</v>
      </c>
      <c r="B3" s="6" t="s">
        <v>122</v>
      </c>
      <c r="C3" s="6" t="s">
        <v>123</v>
      </c>
      <c r="D3" s="7"/>
      <c r="E3" s="6" t="s">
        <v>124</v>
      </c>
      <c r="F3" s="8" t="s">
        <v>125</v>
      </c>
      <c r="G3" s="11" t="s">
        <v>126</v>
      </c>
    </row>
    <row r="4" ht="17.25" customHeight="1" spans="1:7">
      <c r="A4" s="6">
        <v>2</v>
      </c>
      <c r="B4" s="6" t="s">
        <v>127</v>
      </c>
      <c r="C4" s="6" t="s">
        <v>123</v>
      </c>
      <c r="D4" s="7"/>
      <c r="E4" s="6" t="s">
        <v>124</v>
      </c>
      <c r="F4" s="8" t="s">
        <v>125</v>
      </c>
      <c r="G4" s="11" t="s">
        <v>126</v>
      </c>
    </row>
    <row r="5" ht="17.25" customHeight="1" spans="1:7">
      <c r="A5" s="6">
        <v>3</v>
      </c>
      <c r="B5" s="6" t="s">
        <v>128</v>
      </c>
      <c r="C5" s="6" t="s">
        <v>123</v>
      </c>
      <c r="D5" s="7"/>
      <c r="E5" s="6" t="s">
        <v>129</v>
      </c>
      <c r="F5" s="6" t="s">
        <v>130</v>
      </c>
      <c r="G5" s="9" t="s">
        <v>131</v>
      </c>
    </row>
    <row r="6" ht="17.25" customHeight="1" spans="1:7">
      <c r="A6" s="6">
        <v>4</v>
      </c>
      <c r="B6" s="6" t="s">
        <v>132</v>
      </c>
      <c r="C6" s="6" t="s">
        <v>133</v>
      </c>
      <c r="D6" s="7"/>
      <c r="E6" s="6" t="s">
        <v>129</v>
      </c>
      <c r="F6" s="6" t="s">
        <v>134</v>
      </c>
      <c r="G6" s="9" t="s">
        <v>131</v>
      </c>
    </row>
    <row r="7" ht="17.25" customHeight="1" spans="1:7">
      <c r="A7" s="6">
        <v>5</v>
      </c>
      <c r="B7" s="6" t="s">
        <v>135</v>
      </c>
      <c r="C7" s="6" t="s">
        <v>133</v>
      </c>
      <c r="D7" s="7"/>
      <c r="E7" s="6" t="s">
        <v>136</v>
      </c>
      <c r="F7" s="6" t="s">
        <v>134</v>
      </c>
      <c r="G7" s="11" t="s">
        <v>126</v>
      </c>
    </row>
    <row r="8" ht="17.25" customHeight="1" spans="1:7">
      <c r="A8" s="6">
        <v>6</v>
      </c>
      <c r="B8" s="6" t="s">
        <v>137</v>
      </c>
      <c r="C8" s="6" t="s">
        <v>133</v>
      </c>
      <c r="D8" s="7"/>
      <c r="E8" s="6" t="s">
        <v>138</v>
      </c>
      <c r="F8" s="6" t="s">
        <v>134</v>
      </c>
      <c r="G8" s="11" t="s">
        <v>126</v>
      </c>
    </row>
    <row r="9" ht="17.25" customHeight="1" spans="1:7">
      <c r="A9" s="6">
        <v>7</v>
      </c>
      <c r="B9" s="6" t="s">
        <v>139</v>
      </c>
      <c r="C9" s="6" t="s">
        <v>123</v>
      </c>
      <c r="D9" s="7"/>
      <c r="E9" s="6" t="s">
        <v>140</v>
      </c>
      <c r="F9" s="6" t="s">
        <v>130</v>
      </c>
      <c r="G9" s="11" t="s">
        <v>126</v>
      </c>
    </row>
    <row r="10" ht="17.25" customHeight="1" spans="1:7">
      <c r="A10" s="6">
        <v>8</v>
      </c>
      <c r="B10" s="6" t="s">
        <v>141</v>
      </c>
      <c r="C10" s="6" t="s">
        <v>123</v>
      </c>
      <c r="D10" s="7"/>
      <c r="E10" s="6" t="s">
        <v>140</v>
      </c>
      <c r="F10" s="6" t="s">
        <v>130</v>
      </c>
      <c r="G10" s="9" t="s">
        <v>131</v>
      </c>
    </row>
    <row r="11" ht="17.25" customHeight="1" spans="1:7">
      <c r="A11" s="6">
        <v>9</v>
      </c>
      <c r="B11" s="6" t="s">
        <v>142</v>
      </c>
      <c r="C11" s="6" t="s">
        <v>123</v>
      </c>
      <c r="D11" s="7"/>
      <c r="E11" s="6" t="s">
        <v>143</v>
      </c>
      <c r="F11" s="8" t="s">
        <v>125</v>
      </c>
      <c r="G11" s="11" t="s">
        <v>126</v>
      </c>
    </row>
    <row r="12" ht="17.25" customHeight="1" spans="1:7">
      <c r="A12" s="6">
        <v>10</v>
      </c>
      <c r="B12" s="6" t="s">
        <v>144</v>
      </c>
      <c r="C12" s="6" t="s">
        <v>123</v>
      </c>
      <c r="D12" s="7"/>
      <c r="E12" s="6" t="s">
        <v>143</v>
      </c>
      <c r="F12" s="8" t="s">
        <v>125</v>
      </c>
      <c r="G12" s="11" t="s">
        <v>126</v>
      </c>
    </row>
    <row r="13" ht="17.25" customHeight="1" spans="1:7">
      <c r="A13" s="6">
        <v>11</v>
      </c>
      <c r="B13" s="6" t="s">
        <v>145</v>
      </c>
      <c r="C13" s="6" t="s">
        <v>123</v>
      </c>
      <c r="D13" s="7"/>
      <c r="E13" s="6" t="s">
        <v>146</v>
      </c>
      <c r="F13" s="8" t="s">
        <v>125</v>
      </c>
      <c r="G13" s="11" t="s">
        <v>126</v>
      </c>
    </row>
    <row r="14" ht="17.25" customHeight="1" spans="1:7">
      <c r="A14" s="6">
        <v>12</v>
      </c>
      <c r="B14" s="6" t="s">
        <v>147</v>
      </c>
      <c r="C14" s="6" t="s">
        <v>123</v>
      </c>
      <c r="D14" s="7"/>
      <c r="E14" s="6" t="s">
        <v>146</v>
      </c>
      <c r="F14" s="8" t="s">
        <v>125</v>
      </c>
      <c r="G14" s="9" t="s">
        <v>148</v>
      </c>
    </row>
    <row r="15" ht="17.25" customHeight="1" spans="1:7">
      <c r="A15" s="6">
        <v>13</v>
      </c>
      <c r="B15" s="6" t="s">
        <v>149</v>
      </c>
      <c r="C15" s="6" t="s">
        <v>123</v>
      </c>
      <c r="D15" s="7"/>
      <c r="E15" s="6" t="s">
        <v>146</v>
      </c>
      <c r="F15" s="8" t="s">
        <v>125</v>
      </c>
      <c r="G15" s="9" t="s">
        <v>131</v>
      </c>
    </row>
    <row r="16" ht="17.25" customHeight="1" spans="1:7">
      <c r="A16" s="6">
        <v>14</v>
      </c>
      <c r="B16" s="6" t="s">
        <v>150</v>
      </c>
      <c r="C16" s="6" t="s">
        <v>133</v>
      </c>
      <c r="D16" s="7"/>
      <c r="E16" s="6" t="s">
        <v>151</v>
      </c>
      <c r="F16" s="6" t="s">
        <v>134</v>
      </c>
      <c r="G16" s="11" t="s">
        <v>126</v>
      </c>
    </row>
    <row r="17" ht="17.25" customHeight="1" spans="1:7">
      <c r="A17" s="6">
        <v>15</v>
      </c>
      <c r="B17" s="6" t="s">
        <v>152</v>
      </c>
      <c r="C17" s="6" t="s">
        <v>153</v>
      </c>
      <c r="D17" s="7"/>
      <c r="E17" s="6" t="s">
        <v>154</v>
      </c>
      <c r="F17" s="6" t="s">
        <v>155</v>
      </c>
      <c r="G17" s="9" t="s">
        <v>156</v>
      </c>
    </row>
    <row r="18" ht="17.25" customHeight="1" spans="1:7">
      <c r="A18" s="6">
        <v>16</v>
      </c>
      <c r="B18" s="6" t="s">
        <v>157</v>
      </c>
      <c r="C18" s="6" t="s">
        <v>153</v>
      </c>
      <c r="D18" s="7"/>
      <c r="E18" s="6" t="s">
        <v>154</v>
      </c>
      <c r="F18" s="6" t="s">
        <v>155</v>
      </c>
      <c r="G18" s="9" t="s">
        <v>156</v>
      </c>
    </row>
    <row r="19" ht="17.25" customHeight="1" spans="1:7">
      <c r="A19" s="6">
        <v>17</v>
      </c>
      <c r="B19" s="6" t="s">
        <v>158</v>
      </c>
      <c r="C19" s="6" t="s">
        <v>123</v>
      </c>
      <c r="D19" s="7"/>
      <c r="E19" s="6" t="s">
        <v>159</v>
      </c>
      <c r="F19" s="8" t="s">
        <v>125</v>
      </c>
      <c r="G19" s="9" t="s">
        <v>131</v>
      </c>
    </row>
    <row r="20" ht="17.25" customHeight="1" spans="1:7">
      <c r="A20" s="6">
        <v>18</v>
      </c>
      <c r="B20" s="6" t="s">
        <v>160</v>
      </c>
      <c r="C20" s="6" t="s">
        <v>123</v>
      </c>
      <c r="D20" s="7"/>
      <c r="E20" s="6" t="s">
        <v>159</v>
      </c>
      <c r="F20" s="8" t="s">
        <v>125</v>
      </c>
      <c r="G20" s="9" t="s">
        <v>131</v>
      </c>
    </row>
    <row r="21" ht="17.25" customHeight="1" spans="1:7">
      <c r="A21" s="6">
        <v>19</v>
      </c>
      <c r="B21" s="6" t="s">
        <v>161</v>
      </c>
      <c r="C21" s="6" t="s">
        <v>123</v>
      </c>
      <c r="D21" s="7"/>
      <c r="E21" s="6" t="s">
        <v>159</v>
      </c>
      <c r="F21" s="8" t="s">
        <v>125</v>
      </c>
      <c r="G21" s="9" t="s">
        <v>131</v>
      </c>
    </row>
    <row r="22" ht="17.25" customHeight="1" spans="1:7">
      <c r="A22" s="6">
        <v>20</v>
      </c>
      <c r="B22" s="6" t="s">
        <v>162</v>
      </c>
      <c r="C22" s="6" t="s">
        <v>123</v>
      </c>
      <c r="D22" s="7"/>
      <c r="E22" s="6" t="s">
        <v>163</v>
      </c>
      <c r="F22" s="8" t="s">
        <v>125</v>
      </c>
      <c r="G22" s="9" t="s">
        <v>131</v>
      </c>
    </row>
    <row r="23" ht="17.25" customHeight="1" spans="1:7">
      <c r="A23" s="6">
        <v>21</v>
      </c>
      <c r="B23" s="6" t="s">
        <v>164</v>
      </c>
      <c r="C23" s="6" t="s">
        <v>123</v>
      </c>
      <c r="D23" s="7"/>
      <c r="E23" s="6" t="s">
        <v>163</v>
      </c>
      <c r="F23" s="8" t="s">
        <v>125</v>
      </c>
      <c r="G23" s="9" t="s">
        <v>131</v>
      </c>
    </row>
    <row r="24" ht="17.25" customHeight="1" spans="1:7">
      <c r="A24" s="6">
        <v>22</v>
      </c>
      <c r="B24" s="6" t="s">
        <v>165</v>
      </c>
      <c r="C24" s="6" t="s">
        <v>123</v>
      </c>
      <c r="D24" s="7"/>
      <c r="E24" s="6" t="s">
        <v>166</v>
      </c>
      <c r="F24" s="8" t="s">
        <v>125</v>
      </c>
      <c r="G24" s="9" t="s">
        <v>131</v>
      </c>
    </row>
    <row r="25" ht="17.25" customHeight="1" spans="1:7">
      <c r="A25" s="6">
        <v>23</v>
      </c>
      <c r="B25" s="6" t="s">
        <v>167</v>
      </c>
      <c r="C25" s="6" t="s">
        <v>123</v>
      </c>
      <c r="D25" s="7"/>
      <c r="E25" s="6" t="s">
        <v>166</v>
      </c>
      <c r="F25" s="8" t="s">
        <v>125</v>
      </c>
      <c r="G25" s="9" t="s">
        <v>131</v>
      </c>
    </row>
    <row r="26" ht="17.25" customHeight="1" spans="1:7">
      <c r="A26" s="6">
        <v>24</v>
      </c>
      <c r="B26" s="6" t="s">
        <v>168</v>
      </c>
      <c r="C26" s="6" t="s">
        <v>133</v>
      </c>
      <c r="D26" s="7"/>
      <c r="E26" s="6" t="s">
        <v>169</v>
      </c>
      <c r="F26" s="6" t="s">
        <v>134</v>
      </c>
      <c r="G26" s="11" t="s">
        <v>126</v>
      </c>
    </row>
    <row r="27" ht="17.25" customHeight="1" spans="1:7">
      <c r="A27" s="6">
        <v>25</v>
      </c>
      <c r="B27" s="6" t="s">
        <v>170</v>
      </c>
      <c r="C27" s="6" t="s">
        <v>133</v>
      </c>
      <c r="D27" s="7"/>
      <c r="E27" s="6" t="s">
        <v>171</v>
      </c>
      <c r="F27" s="6" t="s">
        <v>134</v>
      </c>
      <c r="G27" s="11" t="s">
        <v>126</v>
      </c>
    </row>
    <row r="28" ht="17.25" customHeight="1" spans="1:7">
      <c r="A28" s="6">
        <v>26</v>
      </c>
      <c r="B28" s="6" t="s">
        <v>172</v>
      </c>
      <c r="C28" s="6" t="s">
        <v>153</v>
      </c>
      <c r="D28" s="7"/>
      <c r="E28" s="6" t="s">
        <v>173</v>
      </c>
      <c r="F28" s="6" t="s">
        <v>155</v>
      </c>
      <c r="G28" s="9" t="s">
        <v>156</v>
      </c>
    </row>
    <row r="29" ht="17.25" customHeight="1" spans="1:7">
      <c r="A29" s="6">
        <v>27</v>
      </c>
      <c r="B29" s="6" t="s">
        <v>174</v>
      </c>
      <c r="C29" s="6" t="s">
        <v>153</v>
      </c>
      <c r="D29" s="7"/>
      <c r="E29" s="6" t="s">
        <v>173</v>
      </c>
      <c r="F29" s="6" t="s">
        <v>155</v>
      </c>
      <c r="G29" s="9" t="s">
        <v>156</v>
      </c>
    </row>
    <row r="30" ht="17.25" customHeight="1" spans="1:7">
      <c r="A30" s="6">
        <v>28</v>
      </c>
      <c r="B30" s="6" t="s">
        <v>175</v>
      </c>
      <c r="C30" s="6" t="s">
        <v>153</v>
      </c>
      <c r="D30" s="7"/>
      <c r="E30" s="6" t="s">
        <v>173</v>
      </c>
      <c r="F30" s="6" t="s">
        <v>155</v>
      </c>
      <c r="G30" s="9" t="s">
        <v>156</v>
      </c>
    </row>
    <row r="31" ht="17.25" customHeight="1" spans="1:7">
      <c r="A31" s="6">
        <v>29</v>
      </c>
      <c r="B31" s="6" t="s">
        <v>176</v>
      </c>
      <c r="C31" s="6" t="s">
        <v>153</v>
      </c>
      <c r="D31" s="7"/>
      <c r="E31" s="6" t="s">
        <v>177</v>
      </c>
      <c r="F31" s="6" t="s">
        <v>155</v>
      </c>
      <c r="G31" s="9" t="s">
        <v>156</v>
      </c>
    </row>
    <row r="32" ht="17.25" customHeight="1" spans="1:7">
      <c r="A32" s="6">
        <v>30</v>
      </c>
      <c r="B32" s="6" t="s">
        <v>178</v>
      </c>
      <c r="C32" s="6" t="s">
        <v>123</v>
      </c>
      <c r="D32" s="7"/>
      <c r="E32" s="6" t="s">
        <v>177</v>
      </c>
      <c r="F32" s="8" t="s">
        <v>179</v>
      </c>
      <c r="G32" s="9" t="s">
        <v>131</v>
      </c>
    </row>
    <row r="33" ht="17.25" customHeight="1" spans="1:7">
      <c r="A33" s="6">
        <v>31</v>
      </c>
      <c r="B33" s="6" t="s">
        <v>180</v>
      </c>
      <c r="C33" s="6" t="s">
        <v>133</v>
      </c>
      <c r="D33" s="7"/>
      <c r="E33" s="6" t="s">
        <v>177</v>
      </c>
      <c r="F33" s="6" t="s">
        <v>134</v>
      </c>
      <c r="G33" s="11" t="s">
        <v>126</v>
      </c>
    </row>
    <row r="34" ht="17.25" customHeight="1" spans="1:7">
      <c r="A34" s="6">
        <v>32</v>
      </c>
      <c r="B34" s="6" t="s">
        <v>181</v>
      </c>
      <c r="C34" s="6" t="s">
        <v>133</v>
      </c>
      <c r="D34" s="7"/>
      <c r="E34" s="6" t="s">
        <v>182</v>
      </c>
      <c r="F34" s="6" t="s">
        <v>134</v>
      </c>
      <c r="G34" s="11" t="s">
        <v>126</v>
      </c>
    </row>
    <row r="35" ht="17.25" customHeight="1" spans="1:7">
      <c r="A35" s="6">
        <v>33</v>
      </c>
      <c r="B35" s="6" t="s">
        <v>183</v>
      </c>
      <c r="C35" s="6" t="s">
        <v>123</v>
      </c>
      <c r="D35" s="7"/>
      <c r="E35" s="6" t="s">
        <v>184</v>
      </c>
      <c r="F35" s="8" t="s">
        <v>125</v>
      </c>
      <c r="G35" s="9" t="s">
        <v>131</v>
      </c>
    </row>
    <row r="36" ht="17.25" customHeight="1" spans="1:7">
      <c r="A36" s="6">
        <v>34</v>
      </c>
      <c r="B36" s="6" t="s">
        <v>185</v>
      </c>
      <c r="C36" s="6" t="s">
        <v>123</v>
      </c>
      <c r="D36" s="7"/>
      <c r="E36" s="6" t="s">
        <v>186</v>
      </c>
      <c r="F36" s="8" t="s">
        <v>125</v>
      </c>
      <c r="G36" s="9" t="s">
        <v>131</v>
      </c>
    </row>
    <row r="37" ht="17.25" customHeight="1" spans="1:7">
      <c r="A37" s="6">
        <v>35</v>
      </c>
      <c r="B37" s="6" t="s">
        <v>187</v>
      </c>
      <c r="C37" s="6" t="s">
        <v>123</v>
      </c>
      <c r="D37" s="7"/>
      <c r="E37" s="6" t="s">
        <v>186</v>
      </c>
      <c r="F37" s="8" t="s">
        <v>125</v>
      </c>
      <c r="G37" s="9" t="s">
        <v>131</v>
      </c>
    </row>
    <row r="38" ht="17.25" customHeight="1" spans="1:7">
      <c r="A38" s="6">
        <v>36</v>
      </c>
      <c r="B38" s="6" t="s">
        <v>188</v>
      </c>
      <c r="C38" s="6" t="s">
        <v>123</v>
      </c>
      <c r="D38" s="7"/>
      <c r="E38" s="6" t="s">
        <v>186</v>
      </c>
      <c r="F38" s="8" t="s">
        <v>125</v>
      </c>
      <c r="G38" s="9" t="s">
        <v>131</v>
      </c>
    </row>
    <row r="39" ht="17.25" customHeight="1" spans="1:7">
      <c r="A39" s="6">
        <v>37</v>
      </c>
      <c r="B39" s="6" t="s">
        <v>189</v>
      </c>
      <c r="C39" s="6" t="s">
        <v>123</v>
      </c>
      <c r="D39" s="7"/>
      <c r="E39" s="6" t="s">
        <v>190</v>
      </c>
      <c r="F39" s="8" t="s">
        <v>125</v>
      </c>
      <c r="G39" s="9" t="s">
        <v>131</v>
      </c>
    </row>
    <row r="40" ht="17.25" customHeight="1" spans="1:7">
      <c r="A40" s="6">
        <v>38</v>
      </c>
      <c r="B40" s="6" t="s">
        <v>191</v>
      </c>
      <c r="C40" s="6" t="s">
        <v>123</v>
      </c>
      <c r="D40" s="7"/>
      <c r="E40" s="6" t="s">
        <v>190</v>
      </c>
      <c r="F40" s="8" t="s">
        <v>125</v>
      </c>
      <c r="G40" s="9" t="s">
        <v>131</v>
      </c>
    </row>
    <row r="41" ht="17.25" customHeight="1" spans="1:7">
      <c r="A41" s="6">
        <v>39</v>
      </c>
      <c r="B41" s="6" t="s">
        <v>192</v>
      </c>
      <c r="C41" s="6" t="s">
        <v>133</v>
      </c>
      <c r="D41" s="7"/>
      <c r="E41" s="6" t="s">
        <v>193</v>
      </c>
      <c r="F41" s="6" t="s">
        <v>134</v>
      </c>
      <c r="G41" s="11" t="s">
        <v>126</v>
      </c>
    </row>
    <row r="42" ht="17.25" customHeight="1" spans="1:7">
      <c r="A42" s="6">
        <v>40</v>
      </c>
      <c r="B42" s="6" t="s">
        <v>194</v>
      </c>
      <c r="C42" s="6" t="s">
        <v>123</v>
      </c>
      <c r="D42" s="7"/>
      <c r="E42" s="6" t="s">
        <v>193</v>
      </c>
      <c r="F42" s="8" t="s">
        <v>125</v>
      </c>
      <c r="G42" s="9" t="s">
        <v>148</v>
      </c>
    </row>
    <row r="43" ht="17.25" customHeight="1" spans="1:7">
      <c r="A43" s="6">
        <v>41</v>
      </c>
      <c r="B43" s="6" t="s">
        <v>195</v>
      </c>
      <c r="C43" s="6" t="s">
        <v>133</v>
      </c>
      <c r="D43" s="7"/>
      <c r="E43" s="6" t="s">
        <v>196</v>
      </c>
      <c r="F43" s="6" t="s">
        <v>134</v>
      </c>
      <c r="G43" s="11" t="s">
        <v>126</v>
      </c>
    </row>
    <row r="44" ht="17.25" customHeight="1" spans="1:7">
      <c r="A44" s="6">
        <v>42</v>
      </c>
      <c r="B44" s="6" t="s">
        <v>197</v>
      </c>
      <c r="C44" s="6" t="s">
        <v>123</v>
      </c>
      <c r="D44" s="7"/>
      <c r="E44" s="6" t="s">
        <v>198</v>
      </c>
      <c r="F44" s="6" t="s">
        <v>199</v>
      </c>
      <c r="G44" s="9" t="s">
        <v>131</v>
      </c>
    </row>
    <row r="45" ht="17.25" customHeight="1" spans="1:7">
      <c r="A45" s="6">
        <v>43</v>
      </c>
      <c r="B45" s="6" t="s">
        <v>200</v>
      </c>
      <c r="C45" s="6" t="s">
        <v>123</v>
      </c>
      <c r="D45" s="7"/>
      <c r="E45" s="6" t="s">
        <v>198</v>
      </c>
      <c r="F45" s="6" t="s">
        <v>201</v>
      </c>
      <c r="G45" s="9" t="s">
        <v>131</v>
      </c>
    </row>
    <row r="46" ht="17.25" customHeight="1" spans="1:7">
      <c r="A46" s="6">
        <v>44</v>
      </c>
      <c r="B46" s="6" t="s">
        <v>202</v>
      </c>
      <c r="C46" s="6" t="s">
        <v>123</v>
      </c>
      <c r="D46" s="7"/>
      <c r="E46" s="6" t="s">
        <v>203</v>
      </c>
      <c r="F46" s="6" t="s">
        <v>201</v>
      </c>
      <c r="G46" s="9" t="s">
        <v>131</v>
      </c>
    </row>
    <row r="47" ht="17.25" customHeight="1" spans="1:7">
      <c r="A47" s="6">
        <v>45</v>
      </c>
      <c r="B47" s="6" t="s">
        <v>204</v>
      </c>
      <c r="C47" s="6" t="s">
        <v>123</v>
      </c>
      <c r="D47" s="7"/>
      <c r="E47" s="6" t="s">
        <v>203</v>
      </c>
      <c r="F47" s="6" t="s">
        <v>201</v>
      </c>
      <c r="G47" s="9" t="s">
        <v>131</v>
      </c>
    </row>
    <row r="48" ht="17.25" customHeight="1" spans="1:7">
      <c r="A48" s="6">
        <v>46</v>
      </c>
      <c r="B48" s="6" t="s">
        <v>205</v>
      </c>
      <c r="C48" s="6" t="s">
        <v>123</v>
      </c>
      <c r="D48" s="7"/>
      <c r="E48" s="6" t="s">
        <v>206</v>
      </c>
      <c r="F48" s="8" t="s">
        <v>125</v>
      </c>
      <c r="G48" s="9" t="s">
        <v>131</v>
      </c>
    </row>
    <row r="49" ht="17.25" customHeight="1" spans="1:7">
      <c r="A49" s="6">
        <v>47</v>
      </c>
      <c r="B49" s="6" t="s">
        <v>207</v>
      </c>
      <c r="C49" s="6" t="s">
        <v>123</v>
      </c>
      <c r="D49" s="7"/>
      <c r="E49" s="6" t="s">
        <v>208</v>
      </c>
      <c r="F49" s="6" t="s">
        <v>199</v>
      </c>
      <c r="G49" s="9" t="s">
        <v>131</v>
      </c>
    </row>
    <row r="50" ht="17.25" customHeight="1" spans="1:7">
      <c r="A50" s="6">
        <v>48</v>
      </c>
      <c r="B50" s="6" t="s">
        <v>209</v>
      </c>
      <c r="C50" s="6" t="s">
        <v>123</v>
      </c>
      <c r="D50" s="7"/>
      <c r="E50" s="6" t="s">
        <v>210</v>
      </c>
      <c r="F50" s="8" t="s">
        <v>125</v>
      </c>
      <c r="G50" s="9" t="s">
        <v>131</v>
      </c>
    </row>
    <row r="51" ht="17.25" customHeight="1" spans="1:7">
      <c r="A51" s="6">
        <v>49</v>
      </c>
      <c r="B51" s="6" t="s">
        <v>211</v>
      </c>
      <c r="C51" s="6" t="s">
        <v>123</v>
      </c>
      <c r="D51" s="7"/>
      <c r="E51" s="6" t="s">
        <v>212</v>
      </c>
      <c r="F51" s="6" t="s">
        <v>130</v>
      </c>
      <c r="G51" s="11" t="s">
        <v>126</v>
      </c>
    </row>
    <row r="52" ht="17.25" customHeight="1" spans="1:7">
      <c r="A52" s="6">
        <v>50</v>
      </c>
      <c r="B52" s="6" t="s">
        <v>213</v>
      </c>
      <c r="C52" s="6" t="s">
        <v>123</v>
      </c>
      <c r="D52" s="7"/>
      <c r="E52" s="6" t="s">
        <v>212</v>
      </c>
      <c r="F52" s="6" t="s">
        <v>130</v>
      </c>
      <c r="G52" s="9" t="s">
        <v>131</v>
      </c>
    </row>
    <row r="53" ht="17.25" customHeight="1" spans="1:7">
      <c r="A53" s="6">
        <v>51</v>
      </c>
      <c r="B53" s="6" t="s">
        <v>214</v>
      </c>
      <c r="C53" s="6" t="s">
        <v>123</v>
      </c>
      <c r="D53" s="7"/>
      <c r="E53" s="6" t="s">
        <v>215</v>
      </c>
      <c r="F53" s="8" t="s">
        <v>125</v>
      </c>
      <c r="G53" s="11" t="s">
        <v>126</v>
      </c>
    </row>
    <row r="54" ht="17.25" customHeight="1" spans="1:7">
      <c r="A54" s="6">
        <v>52</v>
      </c>
      <c r="B54" s="6" t="s">
        <v>216</v>
      </c>
      <c r="C54" s="6" t="s">
        <v>123</v>
      </c>
      <c r="D54" s="7"/>
      <c r="E54" s="6" t="s">
        <v>215</v>
      </c>
      <c r="F54" s="8" t="s">
        <v>125</v>
      </c>
      <c r="G54" s="9" t="s">
        <v>148</v>
      </c>
    </row>
    <row r="55" ht="17.25" customHeight="1" spans="1:7">
      <c r="A55" s="6">
        <v>53</v>
      </c>
      <c r="B55" s="6" t="s">
        <v>217</v>
      </c>
      <c r="C55" s="6" t="s">
        <v>123</v>
      </c>
      <c r="D55" s="12"/>
      <c r="E55" s="6" t="s">
        <v>218</v>
      </c>
      <c r="F55" s="6" t="s">
        <v>199</v>
      </c>
      <c r="G55" s="9" t="s">
        <v>131</v>
      </c>
    </row>
    <row r="56" ht="17.25" customHeight="1" spans="1:7">
      <c r="A56" s="6">
        <v>54</v>
      </c>
      <c r="B56" s="6" t="s">
        <v>219</v>
      </c>
      <c r="C56" s="6" t="s">
        <v>123</v>
      </c>
      <c r="D56" s="7"/>
      <c r="E56" s="6" t="s">
        <v>220</v>
      </c>
      <c r="F56" s="8" t="s">
        <v>125</v>
      </c>
      <c r="G56" s="11" t="s">
        <v>126</v>
      </c>
    </row>
    <row r="57" ht="17.25" customHeight="1" spans="1:7">
      <c r="A57" s="6">
        <v>55</v>
      </c>
      <c r="B57" s="6" t="s">
        <v>221</v>
      </c>
      <c r="C57" s="6" t="s">
        <v>123</v>
      </c>
      <c r="D57" s="7"/>
      <c r="E57" s="6" t="s">
        <v>220</v>
      </c>
      <c r="F57" s="8" t="s">
        <v>125</v>
      </c>
      <c r="G57" s="9" t="s">
        <v>148</v>
      </c>
    </row>
    <row r="58" ht="17.25" customHeight="1" spans="1:7">
      <c r="A58" s="6">
        <v>56</v>
      </c>
      <c r="B58" s="6" t="s">
        <v>222</v>
      </c>
      <c r="C58" s="6" t="s">
        <v>133</v>
      </c>
      <c r="D58" s="7"/>
      <c r="E58" s="6" t="s">
        <v>223</v>
      </c>
      <c r="F58" s="6" t="s">
        <v>134</v>
      </c>
      <c r="G58" s="11" t="s">
        <v>126</v>
      </c>
    </row>
    <row r="59" ht="17.25" customHeight="1" spans="1:7">
      <c r="A59" s="6">
        <v>57</v>
      </c>
      <c r="B59" s="6" t="s">
        <v>224</v>
      </c>
      <c r="C59" s="6" t="s">
        <v>123</v>
      </c>
      <c r="D59" s="7"/>
      <c r="E59" s="6" t="s">
        <v>225</v>
      </c>
      <c r="F59" s="8" t="s">
        <v>125</v>
      </c>
      <c r="G59" s="9" t="s">
        <v>131</v>
      </c>
    </row>
    <row r="60" ht="17.25" customHeight="1" spans="1:7">
      <c r="A60" s="6">
        <v>58</v>
      </c>
      <c r="B60" s="6" t="s">
        <v>226</v>
      </c>
      <c r="C60" s="6" t="s">
        <v>123</v>
      </c>
      <c r="D60" s="7"/>
      <c r="E60" s="6" t="s">
        <v>225</v>
      </c>
      <c r="F60" s="8" t="s">
        <v>125</v>
      </c>
      <c r="G60" s="9" t="s">
        <v>131</v>
      </c>
    </row>
    <row r="61" ht="17.25" customHeight="1" spans="1:7">
      <c r="A61" s="6">
        <v>59</v>
      </c>
      <c r="B61" s="6" t="s">
        <v>227</v>
      </c>
      <c r="C61" s="6" t="s">
        <v>123</v>
      </c>
      <c r="D61" s="7"/>
      <c r="E61" s="6" t="s">
        <v>228</v>
      </c>
      <c r="F61" s="6" t="s">
        <v>199</v>
      </c>
      <c r="G61" s="9" t="s">
        <v>131</v>
      </c>
    </row>
    <row r="62" ht="17.25" customHeight="1" spans="1:7">
      <c r="A62" s="6">
        <v>60</v>
      </c>
      <c r="B62" s="6" t="s">
        <v>229</v>
      </c>
      <c r="C62" s="6" t="s">
        <v>123</v>
      </c>
      <c r="D62" s="7"/>
      <c r="E62" s="6" t="s">
        <v>228</v>
      </c>
      <c r="F62" s="6" t="s">
        <v>201</v>
      </c>
      <c r="G62" s="9" t="s">
        <v>131</v>
      </c>
    </row>
    <row r="63" ht="17.25" customHeight="1" spans="1:7">
      <c r="A63" s="6">
        <v>61</v>
      </c>
      <c r="B63" s="6" t="s">
        <v>230</v>
      </c>
      <c r="C63" s="6" t="s">
        <v>123</v>
      </c>
      <c r="D63" s="7"/>
      <c r="E63" s="6" t="s">
        <v>228</v>
      </c>
      <c r="F63" s="6" t="s">
        <v>199</v>
      </c>
      <c r="G63" s="9" t="s">
        <v>131</v>
      </c>
    </row>
    <row r="64" ht="17.25" customHeight="1" spans="1:7">
      <c r="A64" s="6">
        <v>62</v>
      </c>
      <c r="B64" s="6" t="s">
        <v>231</v>
      </c>
      <c r="C64" s="6" t="s">
        <v>123</v>
      </c>
      <c r="D64" s="7"/>
      <c r="E64" s="6" t="s">
        <v>228</v>
      </c>
      <c r="F64" s="6" t="s">
        <v>201</v>
      </c>
      <c r="G64" s="9" t="s">
        <v>131</v>
      </c>
    </row>
    <row r="65" ht="17.25" customHeight="1" spans="1:7">
      <c r="A65" s="6">
        <v>63</v>
      </c>
      <c r="B65" s="6" t="s">
        <v>232</v>
      </c>
      <c r="C65" s="6" t="s">
        <v>123</v>
      </c>
      <c r="D65" s="7"/>
      <c r="E65" s="6" t="s">
        <v>233</v>
      </c>
      <c r="F65" s="6" t="s">
        <v>201</v>
      </c>
      <c r="G65" s="9" t="s">
        <v>131</v>
      </c>
    </row>
    <row r="66" ht="17.25" customHeight="1" spans="1:7">
      <c r="A66" s="6">
        <v>64</v>
      </c>
      <c r="B66" s="6" t="s">
        <v>234</v>
      </c>
      <c r="C66" s="6" t="s">
        <v>123</v>
      </c>
      <c r="D66" s="7"/>
      <c r="E66" s="6" t="s">
        <v>233</v>
      </c>
      <c r="F66" s="6" t="s">
        <v>201</v>
      </c>
      <c r="G66" s="9" t="s">
        <v>131</v>
      </c>
    </row>
    <row r="67" ht="17.25" customHeight="1" spans="1:7">
      <c r="A67" s="6">
        <v>65</v>
      </c>
      <c r="B67" s="6" t="s">
        <v>235</v>
      </c>
      <c r="C67" s="6" t="s">
        <v>123</v>
      </c>
      <c r="D67" s="7"/>
      <c r="E67" s="6" t="s">
        <v>233</v>
      </c>
      <c r="F67" s="8" t="s">
        <v>125</v>
      </c>
      <c r="G67" s="9" t="s">
        <v>131</v>
      </c>
    </row>
    <row r="68" ht="17.25" customHeight="1" spans="1:7">
      <c r="A68" s="6">
        <v>66</v>
      </c>
      <c r="B68" s="6" t="s">
        <v>236</v>
      </c>
      <c r="C68" s="6" t="s">
        <v>123</v>
      </c>
      <c r="D68" s="7"/>
      <c r="E68" s="6" t="s">
        <v>233</v>
      </c>
      <c r="F68" s="6" t="s">
        <v>201</v>
      </c>
      <c r="G68" s="9" t="s">
        <v>131</v>
      </c>
    </row>
    <row r="69" ht="17.25" customHeight="1" spans="1:7">
      <c r="A69" s="6">
        <v>67</v>
      </c>
      <c r="B69" s="6" t="s">
        <v>237</v>
      </c>
      <c r="C69" s="6" t="s">
        <v>123</v>
      </c>
      <c r="D69" s="7"/>
      <c r="E69" s="6" t="s">
        <v>233</v>
      </c>
      <c r="F69" s="6" t="s">
        <v>201</v>
      </c>
      <c r="G69" s="9" t="s">
        <v>131</v>
      </c>
    </row>
    <row r="70" ht="17.25" customHeight="1" spans="1:7">
      <c r="A70" s="6">
        <v>68</v>
      </c>
      <c r="B70" s="6" t="s">
        <v>238</v>
      </c>
      <c r="C70" s="6" t="s">
        <v>123</v>
      </c>
      <c r="D70" s="7"/>
      <c r="E70" s="6" t="s">
        <v>239</v>
      </c>
      <c r="F70" s="8" t="s">
        <v>125</v>
      </c>
      <c r="G70" s="9" t="s">
        <v>131</v>
      </c>
    </row>
    <row r="71" ht="17.25" customHeight="1" spans="1:7">
      <c r="A71" s="6">
        <v>69</v>
      </c>
      <c r="B71" s="6" t="s">
        <v>240</v>
      </c>
      <c r="C71" s="6" t="s">
        <v>123</v>
      </c>
      <c r="D71" s="7"/>
      <c r="E71" s="6" t="s">
        <v>239</v>
      </c>
      <c r="F71" s="8" t="s">
        <v>125</v>
      </c>
      <c r="G71" s="9" t="s">
        <v>131</v>
      </c>
    </row>
    <row r="72" ht="17.25" customHeight="1" spans="1:7">
      <c r="A72" s="6">
        <v>70</v>
      </c>
      <c r="B72" s="6" t="s">
        <v>241</v>
      </c>
      <c r="C72" s="6" t="s">
        <v>123</v>
      </c>
      <c r="D72" s="7"/>
      <c r="E72" s="6" t="s">
        <v>242</v>
      </c>
      <c r="F72" s="8" t="s">
        <v>125</v>
      </c>
      <c r="G72" s="9" t="s">
        <v>131</v>
      </c>
    </row>
    <row r="73" ht="17.25" customHeight="1" spans="1:7">
      <c r="A73" s="6">
        <v>71</v>
      </c>
      <c r="B73" s="6" t="s">
        <v>243</v>
      </c>
      <c r="C73" s="6" t="s">
        <v>123</v>
      </c>
      <c r="D73" s="7"/>
      <c r="E73" s="6" t="s">
        <v>242</v>
      </c>
      <c r="F73" s="8" t="s">
        <v>125</v>
      </c>
      <c r="G73" s="9" t="s">
        <v>131</v>
      </c>
    </row>
    <row r="74" ht="17.25" customHeight="1" spans="1:7">
      <c r="A74" s="6">
        <v>72</v>
      </c>
      <c r="B74" s="6" t="s">
        <v>244</v>
      </c>
      <c r="C74" s="6" t="s">
        <v>123</v>
      </c>
      <c r="D74" s="7"/>
      <c r="E74" s="6" t="s">
        <v>242</v>
      </c>
      <c r="F74" s="8" t="s">
        <v>125</v>
      </c>
      <c r="G74" s="9" t="s">
        <v>131</v>
      </c>
    </row>
    <row r="75" ht="17.25" customHeight="1" spans="1:7">
      <c r="A75" s="6">
        <v>73</v>
      </c>
      <c r="B75" s="6" t="s">
        <v>245</v>
      </c>
      <c r="C75" s="6" t="s">
        <v>133</v>
      </c>
      <c r="D75" s="7"/>
      <c r="E75" s="6" t="s">
        <v>246</v>
      </c>
      <c r="F75" s="6" t="s">
        <v>134</v>
      </c>
      <c r="G75" s="11" t="s">
        <v>126</v>
      </c>
    </row>
    <row r="76" ht="17.25" customHeight="1" spans="1:7">
      <c r="A76" s="6">
        <v>74</v>
      </c>
      <c r="B76" s="6" t="s">
        <v>247</v>
      </c>
      <c r="C76" s="6" t="s">
        <v>123</v>
      </c>
      <c r="D76" s="7"/>
      <c r="E76" s="6" t="s">
        <v>246</v>
      </c>
      <c r="F76" s="8" t="s">
        <v>125</v>
      </c>
      <c r="G76" s="9" t="s">
        <v>148</v>
      </c>
    </row>
    <row r="77" ht="17.25" customHeight="1" spans="1:7">
      <c r="A77" s="6">
        <v>75</v>
      </c>
      <c r="B77" s="6" t="s">
        <v>248</v>
      </c>
      <c r="C77" s="6" t="s">
        <v>133</v>
      </c>
      <c r="D77" s="7"/>
      <c r="E77" s="6" t="s">
        <v>249</v>
      </c>
      <c r="F77" s="6" t="s">
        <v>134</v>
      </c>
      <c r="G77" s="11" t="s">
        <v>126</v>
      </c>
    </row>
    <row r="78" ht="17.25" customHeight="1" spans="1:7">
      <c r="A78" s="6">
        <v>76</v>
      </c>
      <c r="B78" s="6" t="s">
        <v>250</v>
      </c>
      <c r="C78" s="6" t="s">
        <v>123</v>
      </c>
      <c r="D78" s="7"/>
      <c r="E78" s="6" t="s">
        <v>251</v>
      </c>
      <c r="F78" s="8" t="s">
        <v>125</v>
      </c>
      <c r="G78" s="9" t="s">
        <v>131</v>
      </c>
    </row>
    <row r="79" ht="17.25" customHeight="1" spans="1:7">
      <c r="A79" s="6">
        <v>77</v>
      </c>
      <c r="B79" s="6" t="s">
        <v>252</v>
      </c>
      <c r="C79" s="6" t="s">
        <v>123</v>
      </c>
      <c r="D79" s="7"/>
      <c r="E79" s="6" t="s">
        <v>251</v>
      </c>
      <c r="F79" s="8" t="s">
        <v>125</v>
      </c>
      <c r="G79" s="9" t="s">
        <v>131</v>
      </c>
    </row>
    <row r="80" ht="17.25" customHeight="1" spans="1:7">
      <c r="A80" s="6">
        <v>78</v>
      </c>
      <c r="B80" s="6" t="s">
        <v>253</v>
      </c>
      <c r="C80" s="6" t="s">
        <v>123</v>
      </c>
      <c r="D80" s="7"/>
      <c r="E80" s="6" t="s">
        <v>254</v>
      </c>
      <c r="F80" s="6" t="s">
        <v>130</v>
      </c>
      <c r="G80" s="9" t="s">
        <v>131</v>
      </c>
    </row>
    <row r="81" ht="17.25" customHeight="1" spans="1:7">
      <c r="A81" s="6">
        <v>79</v>
      </c>
      <c r="B81" s="6" t="s">
        <v>255</v>
      </c>
      <c r="C81" s="6" t="s">
        <v>133</v>
      </c>
      <c r="D81" s="7"/>
      <c r="E81" s="6" t="s">
        <v>254</v>
      </c>
      <c r="F81" s="6" t="s">
        <v>134</v>
      </c>
      <c r="G81" s="9" t="s">
        <v>131</v>
      </c>
    </row>
    <row r="82" ht="17.25" customHeight="1" spans="1:7">
      <c r="A82" s="6">
        <v>80</v>
      </c>
      <c r="B82" s="6" t="s">
        <v>256</v>
      </c>
      <c r="C82" s="6" t="s">
        <v>123</v>
      </c>
      <c r="D82" s="7"/>
      <c r="E82" s="6" t="s">
        <v>257</v>
      </c>
      <c r="F82" s="6" t="s">
        <v>130</v>
      </c>
      <c r="G82" s="9" t="s">
        <v>131</v>
      </c>
    </row>
    <row r="83" ht="17.25" customHeight="1" spans="1:7">
      <c r="A83" s="6">
        <v>81</v>
      </c>
      <c r="B83" s="6" t="s">
        <v>258</v>
      </c>
      <c r="C83" s="6" t="s">
        <v>123</v>
      </c>
      <c r="D83" s="7"/>
      <c r="E83" s="6" t="s">
        <v>257</v>
      </c>
      <c r="F83" s="8" t="s">
        <v>125</v>
      </c>
      <c r="G83" s="9" t="s">
        <v>131</v>
      </c>
    </row>
    <row r="84" ht="17.25" customHeight="1" spans="1:7">
      <c r="A84" s="6">
        <v>82</v>
      </c>
      <c r="B84" s="6" t="s">
        <v>259</v>
      </c>
      <c r="C84" s="6" t="s">
        <v>123</v>
      </c>
      <c r="D84" s="7"/>
      <c r="E84" s="6" t="s">
        <v>260</v>
      </c>
      <c r="F84" s="8" t="s">
        <v>125</v>
      </c>
      <c r="G84" s="9" t="s">
        <v>131</v>
      </c>
    </row>
    <row r="85" ht="17.25" customHeight="1" spans="1:7">
      <c r="A85" s="6">
        <v>83</v>
      </c>
      <c r="B85" s="6" t="s">
        <v>261</v>
      </c>
      <c r="C85" s="6" t="s">
        <v>123</v>
      </c>
      <c r="D85" s="7"/>
      <c r="E85" s="6" t="s">
        <v>260</v>
      </c>
      <c r="F85" s="8" t="s">
        <v>125</v>
      </c>
      <c r="G85" s="9" t="s">
        <v>131</v>
      </c>
    </row>
    <row r="86" ht="17.25" customHeight="1" spans="1:7">
      <c r="A86" s="6">
        <v>84</v>
      </c>
      <c r="B86" s="6" t="s">
        <v>262</v>
      </c>
      <c r="C86" s="6" t="s">
        <v>133</v>
      </c>
      <c r="D86" s="7"/>
      <c r="E86" s="6" t="s">
        <v>260</v>
      </c>
      <c r="F86" s="6" t="s">
        <v>134</v>
      </c>
      <c r="G86" s="11" t="s">
        <v>126</v>
      </c>
    </row>
    <row r="87" ht="17.25" customHeight="1" spans="1:7">
      <c r="A87" s="6">
        <v>85</v>
      </c>
      <c r="B87" s="6" t="s">
        <v>263</v>
      </c>
      <c r="C87" s="6" t="s">
        <v>123</v>
      </c>
      <c r="D87" s="7"/>
      <c r="E87" s="6" t="s">
        <v>264</v>
      </c>
      <c r="F87" s="8" t="s">
        <v>125</v>
      </c>
      <c r="G87" s="11" t="s">
        <v>126</v>
      </c>
    </row>
    <row r="88" ht="17.25" customHeight="1" spans="1:7">
      <c r="A88" s="6">
        <v>86</v>
      </c>
      <c r="B88" s="6" t="s">
        <v>265</v>
      </c>
      <c r="C88" s="6" t="s">
        <v>133</v>
      </c>
      <c r="D88" s="7"/>
      <c r="E88" s="6" t="s">
        <v>264</v>
      </c>
      <c r="F88" s="6" t="s">
        <v>134</v>
      </c>
      <c r="G88" s="9" t="s">
        <v>148</v>
      </c>
    </row>
    <row r="89" ht="17.25" customHeight="1" spans="1:7">
      <c r="A89" s="6">
        <v>87</v>
      </c>
      <c r="B89" s="6" t="s">
        <v>266</v>
      </c>
      <c r="C89" s="6" t="s">
        <v>153</v>
      </c>
      <c r="D89" s="7"/>
      <c r="E89" s="6" t="s">
        <v>267</v>
      </c>
      <c r="F89" s="6" t="s">
        <v>155</v>
      </c>
      <c r="G89" s="9" t="s">
        <v>156</v>
      </c>
    </row>
    <row r="90" ht="17.25" customHeight="1" spans="1:7">
      <c r="A90" s="6">
        <v>88</v>
      </c>
      <c r="B90" s="6" t="s">
        <v>268</v>
      </c>
      <c r="C90" s="6" t="s">
        <v>153</v>
      </c>
      <c r="D90" s="7"/>
      <c r="E90" s="6" t="s">
        <v>267</v>
      </c>
      <c r="F90" s="6" t="s">
        <v>155</v>
      </c>
      <c r="G90" s="9" t="s">
        <v>156</v>
      </c>
    </row>
    <row r="91" ht="17.25" customHeight="1" spans="1:7">
      <c r="A91" s="6">
        <v>89</v>
      </c>
      <c r="B91" s="6" t="s">
        <v>269</v>
      </c>
      <c r="C91" s="6" t="s">
        <v>153</v>
      </c>
      <c r="D91" s="7"/>
      <c r="E91" s="6" t="s">
        <v>267</v>
      </c>
      <c r="F91" s="6" t="s">
        <v>155</v>
      </c>
      <c r="G91" s="9" t="s">
        <v>156</v>
      </c>
    </row>
    <row r="92" ht="17.25" customHeight="1" spans="1:7">
      <c r="A92" s="6">
        <v>90</v>
      </c>
      <c r="B92" s="6" t="s">
        <v>270</v>
      </c>
      <c r="C92" s="6" t="s">
        <v>153</v>
      </c>
      <c r="D92" s="7"/>
      <c r="E92" s="6" t="s">
        <v>267</v>
      </c>
      <c r="F92" s="6" t="s">
        <v>155</v>
      </c>
      <c r="G92" s="9" t="s">
        <v>156</v>
      </c>
    </row>
    <row r="93" ht="17.25" customHeight="1" spans="1:7">
      <c r="A93" s="6">
        <v>91</v>
      </c>
      <c r="B93" s="6" t="s">
        <v>271</v>
      </c>
      <c r="C93" s="6" t="s">
        <v>153</v>
      </c>
      <c r="D93" s="7"/>
      <c r="E93" s="6" t="s">
        <v>272</v>
      </c>
      <c r="F93" s="6" t="s">
        <v>155</v>
      </c>
      <c r="G93" s="9" t="s">
        <v>156</v>
      </c>
    </row>
  </sheetData>
  <autoFilter ref="A2:WVD93">
    <extLst/>
  </autoFilter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N16" sqref="A1:N16"/>
    </sheetView>
  </sheetViews>
  <sheetFormatPr defaultColWidth="9" defaultRowHeight="16.5" customHeight="1"/>
  <cols>
    <col min="1" max="1" width="5.75" style="1" customWidth="1"/>
    <col min="2" max="2" width="7.25" style="2" customWidth="1"/>
    <col min="3" max="3" width="9" style="2"/>
    <col min="4" max="4" width="29.75" style="3" customWidth="1"/>
    <col min="5" max="5" width="9" style="2" customWidth="1"/>
    <col min="6" max="6" width="13.375" style="1" customWidth="1"/>
    <col min="7" max="7" width="18.625" style="1" customWidth="1"/>
    <col min="8" max="8" width="5.75" style="1" customWidth="1"/>
    <col min="9" max="9" width="7.25" style="2" customWidth="1"/>
    <col min="10" max="10" width="9" style="2"/>
    <col min="11" max="11" width="29.75" style="3" customWidth="1"/>
    <col min="12" max="12" width="9" style="2" customWidth="1"/>
    <col min="13" max="13" width="13.375" style="1" customWidth="1"/>
    <col min="14" max="14" width="18.625" style="1" customWidth="1"/>
    <col min="15" max="257" width="9" style="1"/>
    <col min="258" max="258" width="15.25" style="1" customWidth="1"/>
    <col min="259" max="259" width="9" style="1"/>
    <col min="260" max="260" width="36" style="1" customWidth="1"/>
    <col min="261" max="261" width="23.625" style="1" customWidth="1"/>
    <col min="262" max="262" width="27.375" style="1" customWidth="1"/>
    <col min="263" max="513" width="9" style="1"/>
    <col min="514" max="514" width="15.25" style="1" customWidth="1"/>
    <col min="515" max="515" width="9" style="1"/>
    <col min="516" max="516" width="36" style="1" customWidth="1"/>
    <col min="517" max="517" width="23.625" style="1" customWidth="1"/>
    <col min="518" max="518" width="27.375" style="1" customWidth="1"/>
    <col min="519" max="769" width="9" style="1"/>
    <col min="770" max="770" width="15.25" style="1" customWidth="1"/>
    <col min="771" max="771" width="9" style="1"/>
    <col min="772" max="772" width="36" style="1" customWidth="1"/>
    <col min="773" max="773" width="23.625" style="1" customWidth="1"/>
    <col min="774" max="774" width="27.375" style="1" customWidth="1"/>
    <col min="775" max="1025" width="9" style="1"/>
    <col min="1026" max="1026" width="15.25" style="1" customWidth="1"/>
    <col min="1027" max="1027" width="9" style="1"/>
    <col min="1028" max="1028" width="36" style="1" customWidth="1"/>
    <col min="1029" max="1029" width="23.625" style="1" customWidth="1"/>
    <col min="1030" max="1030" width="27.375" style="1" customWidth="1"/>
    <col min="1031" max="1281" width="9" style="1"/>
    <col min="1282" max="1282" width="15.25" style="1" customWidth="1"/>
    <col min="1283" max="1283" width="9" style="1"/>
    <col min="1284" max="1284" width="36" style="1" customWidth="1"/>
    <col min="1285" max="1285" width="23.625" style="1" customWidth="1"/>
    <col min="1286" max="1286" width="27.375" style="1" customWidth="1"/>
    <col min="1287" max="1537" width="9" style="1"/>
    <col min="1538" max="1538" width="15.25" style="1" customWidth="1"/>
    <col min="1539" max="1539" width="9" style="1"/>
    <col min="1540" max="1540" width="36" style="1" customWidth="1"/>
    <col min="1541" max="1541" width="23.625" style="1" customWidth="1"/>
    <col min="1542" max="1542" width="27.375" style="1" customWidth="1"/>
    <col min="1543" max="1793" width="9" style="1"/>
    <col min="1794" max="1794" width="15.25" style="1" customWidth="1"/>
    <col min="1795" max="1795" width="9" style="1"/>
    <col min="1796" max="1796" width="36" style="1" customWidth="1"/>
    <col min="1797" max="1797" width="23.625" style="1" customWidth="1"/>
    <col min="1798" max="1798" width="27.375" style="1" customWidth="1"/>
    <col min="1799" max="2049" width="9" style="1"/>
    <col min="2050" max="2050" width="15.25" style="1" customWidth="1"/>
    <col min="2051" max="2051" width="9" style="1"/>
    <col min="2052" max="2052" width="36" style="1" customWidth="1"/>
    <col min="2053" max="2053" width="23.625" style="1" customWidth="1"/>
    <col min="2054" max="2054" width="27.375" style="1" customWidth="1"/>
    <col min="2055" max="2305" width="9" style="1"/>
    <col min="2306" max="2306" width="15.25" style="1" customWidth="1"/>
    <col min="2307" max="2307" width="9" style="1"/>
    <col min="2308" max="2308" width="36" style="1" customWidth="1"/>
    <col min="2309" max="2309" width="23.625" style="1" customWidth="1"/>
    <col min="2310" max="2310" width="27.375" style="1" customWidth="1"/>
    <col min="2311" max="2561" width="9" style="1"/>
    <col min="2562" max="2562" width="15.25" style="1" customWidth="1"/>
    <col min="2563" max="2563" width="9" style="1"/>
    <col min="2564" max="2564" width="36" style="1" customWidth="1"/>
    <col min="2565" max="2565" width="23.625" style="1" customWidth="1"/>
    <col min="2566" max="2566" width="27.375" style="1" customWidth="1"/>
    <col min="2567" max="2817" width="9" style="1"/>
    <col min="2818" max="2818" width="15.25" style="1" customWidth="1"/>
    <col min="2819" max="2819" width="9" style="1"/>
    <col min="2820" max="2820" width="36" style="1" customWidth="1"/>
    <col min="2821" max="2821" width="23.625" style="1" customWidth="1"/>
    <col min="2822" max="2822" width="27.375" style="1" customWidth="1"/>
    <col min="2823" max="3073" width="9" style="1"/>
    <col min="3074" max="3074" width="15.25" style="1" customWidth="1"/>
    <col min="3075" max="3075" width="9" style="1"/>
    <col min="3076" max="3076" width="36" style="1" customWidth="1"/>
    <col min="3077" max="3077" width="23.625" style="1" customWidth="1"/>
    <col min="3078" max="3078" width="27.375" style="1" customWidth="1"/>
    <col min="3079" max="3329" width="9" style="1"/>
    <col min="3330" max="3330" width="15.25" style="1" customWidth="1"/>
    <col min="3331" max="3331" width="9" style="1"/>
    <col min="3332" max="3332" width="36" style="1" customWidth="1"/>
    <col min="3333" max="3333" width="23.625" style="1" customWidth="1"/>
    <col min="3334" max="3334" width="27.375" style="1" customWidth="1"/>
    <col min="3335" max="3585" width="9" style="1"/>
    <col min="3586" max="3586" width="15.25" style="1" customWidth="1"/>
    <col min="3587" max="3587" width="9" style="1"/>
    <col min="3588" max="3588" width="36" style="1" customWidth="1"/>
    <col min="3589" max="3589" width="23.625" style="1" customWidth="1"/>
    <col min="3590" max="3590" width="27.375" style="1" customWidth="1"/>
    <col min="3591" max="3841" width="9" style="1"/>
    <col min="3842" max="3842" width="15.25" style="1" customWidth="1"/>
    <col min="3843" max="3843" width="9" style="1"/>
    <col min="3844" max="3844" width="36" style="1" customWidth="1"/>
    <col min="3845" max="3845" width="23.625" style="1" customWidth="1"/>
    <col min="3846" max="3846" width="27.375" style="1" customWidth="1"/>
    <col min="3847" max="4097" width="9" style="1"/>
    <col min="4098" max="4098" width="15.25" style="1" customWidth="1"/>
    <col min="4099" max="4099" width="9" style="1"/>
    <col min="4100" max="4100" width="36" style="1" customWidth="1"/>
    <col min="4101" max="4101" width="23.625" style="1" customWidth="1"/>
    <col min="4102" max="4102" width="27.375" style="1" customWidth="1"/>
    <col min="4103" max="4353" width="9" style="1"/>
    <col min="4354" max="4354" width="15.25" style="1" customWidth="1"/>
    <col min="4355" max="4355" width="9" style="1"/>
    <col min="4356" max="4356" width="36" style="1" customWidth="1"/>
    <col min="4357" max="4357" width="23.625" style="1" customWidth="1"/>
    <col min="4358" max="4358" width="27.375" style="1" customWidth="1"/>
    <col min="4359" max="4609" width="9" style="1"/>
    <col min="4610" max="4610" width="15.25" style="1" customWidth="1"/>
    <col min="4611" max="4611" width="9" style="1"/>
    <col min="4612" max="4612" width="36" style="1" customWidth="1"/>
    <col min="4613" max="4613" width="23.625" style="1" customWidth="1"/>
    <col min="4614" max="4614" width="27.375" style="1" customWidth="1"/>
    <col min="4615" max="4865" width="9" style="1"/>
    <col min="4866" max="4866" width="15.25" style="1" customWidth="1"/>
    <col min="4867" max="4867" width="9" style="1"/>
    <col min="4868" max="4868" width="36" style="1" customWidth="1"/>
    <col min="4869" max="4869" width="23.625" style="1" customWidth="1"/>
    <col min="4870" max="4870" width="27.375" style="1" customWidth="1"/>
    <col min="4871" max="5121" width="9" style="1"/>
    <col min="5122" max="5122" width="15.25" style="1" customWidth="1"/>
    <col min="5123" max="5123" width="9" style="1"/>
    <col min="5124" max="5124" width="36" style="1" customWidth="1"/>
    <col min="5125" max="5125" width="23.625" style="1" customWidth="1"/>
    <col min="5126" max="5126" width="27.375" style="1" customWidth="1"/>
    <col min="5127" max="5377" width="9" style="1"/>
    <col min="5378" max="5378" width="15.25" style="1" customWidth="1"/>
    <col min="5379" max="5379" width="9" style="1"/>
    <col min="5380" max="5380" width="36" style="1" customWidth="1"/>
    <col min="5381" max="5381" width="23.625" style="1" customWidth="1"/>
    <col min="5382" max="5382" width="27.375" style="1" customWidth="1"/>
    <col min="5383" max="5633" width="9" style="1"/>
    <col min="5634" max="5634" width="15.25" style="1" customWidth="1"/>
    <col min="5635" max="5635" width="9" style="1"/>
    <col min="5636" max="5636" width="36" style="1" customWidth="1"/>
    <col min="5637" max="5637" width="23.625" style="1" customWidth="1"/>
    <col min="5638" max="5638" width="27.375" style="1" customWidth="1"/>
    <col min="5639" max="5889" width="9" style="1"/>
    <col min="5890" max="5890" width="15.25" style="1" customWidth="1"/>
    <col min="5891" max="5891" width="9" style="1"/>
    <col min="5892" max="5892" width="36" style="1" customWidth="1"/>
    <col min="5893" max="5893" width="23.625" style="1" customWidth="1"/>
    <col min="5894" max="5894" width="27.375" style="1" customWidth="1"/>
    <col min="5895" max="6145" width="9" style="1"/>
    <col min="6146" max="6146" width="15.25" style="1" customWidth="1"/>
    <col min="6147" max="6147" width="9" style="1"/>
    <col min="6148" max="6148" width="36" style="1" customWidth="1"/>
    <col min="6149" max="6149" width="23.625" style="1" customWidth="1"/>
    <col min="6150" max="6150" width="27.375" style="1" customWidth="1"/>
    <col min="6151" max="6401" width="9" style="1"/>
    <col min="6402" max="6402" width="15.25" style="1" customWidth="1"/>
    <col min="6403" max="6403" width="9" style="1"/>
    <col min="6404" max="6404" width="36" style="1" customWidth="1"/>
    <col min="6405" max="6405" width="23.625" style="1" customWidth="1"/>
    <col min="6406" max="6406" width="27.375" style="1" customWidth="1"/>
    <col min="6407" max="6657" width="9" style="1"/>
    <col min="6658" max="6658" width="15.25" style="1" customWidth="1"/>
    <col min="6659" max="6659" width="9" style="1"/>
    <col min="6660" max="6660" width="36" style="1" customWidth="1"/>
    <col min="6661" max="6661" width="23.625" style="1" customWidth="1"/>
    <col min="6662" max="6662" width="27.375" style="1" customWidth="1"/>
    <col min="6663" max="6913" width="9" style="1"/>
    <col min="6914" max="6914" width="15.25" style="1" customWidth="1"/>
    <col min="6915" max="6915" width="9" style="1"/>
    <col min="6916" max="6916" width="36" style="1" customWidth="1"/>
    <col min="6917" max="6917" width="23.625" style="1" customWidth="1"/>
    <col min="6918" max="6918" width="27.375" style="1" customWidth="1"/>
    <col min="6919" max="7169" width="9" style="1"/>
    <col min="7170" max="7170" width="15.25" style="1" customWidth="1"/>
    <col min="7171" max="7171" width="9" style="1"/>
    <col min="7172" max="7172" width="36" style="1" customWidth="1"/>
    <col min="7173" max="7173" width="23.625" style="1" customWidth="1"/>
    <col min="7174" max="7174" width="27.375" style="1" customWidth="1"/>
    <col min="7175" max="7425" width="9" style="1"/>
    <col min="7426" max="7426" width="15.25" style="1" customWidth="1"/>
    <col min="7427" max="7427" width="9" style="1"/>
    <col min="7428" max="7428" width="36" style="1" customWidth="1"/>
    <col min="7429" max="7429" width="23.625" style="1" customWidth="1"/>
    <col min="7430" max="7430" width="27.375" style="1" customWidth="1"/>
    <col min="7431" max="7681" width="9" style="1"/>
    <col min="7682" max="7682" width="15.25" style="1" customWidth="1"/>
    <col min="7683" max="7683" width="9" style="1"/>
    <col min="7684" max="7684" width="36" style="1" customWidth="1"/>
    <col min="7685" max="7685" width="23.625" style="1" customWidth="1"/>
    <col min="7686" max="7686" width="27.375" style="1" customWidth="1"/>
    <col min="7687" max="7937" width="9" style="1"/>
    <col min="7938" max="7938" width="15.25" style="1" customWidth="1"/>
    <col min="7939" max="7939" width="9" style="1"/>
    <col min="7940" max="7940" width="36" style="1" customWidth="1"/>
    <col min="7941" max="7941" width="23.625" style="1" customWidth="1"/>
    <col min="7942" max="7942" width="27.375" style="1" customWidth="1"/>
    <col min="7943" max="8193" width="9" style="1"/>
    <col min="8194" max="8194" width="15.25" style="1" customWidth="1"/>
    <col min="8195" max="8195" width="9" style="1"/>
    <col min="8196" max="8196" width="36" style="1" customWidth="1"/>
    <col min="8197" max="8197" width="23.625" style="1" customWidth="1"/>
    <col min="8198" max="8198" width="27.375" style="1" customWidth="1"/>
    <col min="8199" max="8449" width="9" style="1"/>
    <col min="8450" max="8450" width="15.25" style="1" customWidth="1"/>
    <col min="8451" max="8451" width="9" style="1"/>
    <col min="8452" max="8452" width="36" style="1" customWidth="1"/>
    <col min="8453" max="8453" width="23.625" style="1" customWidth="1"/>
    <col min="8454" max="8454" width="27.375" style="1" customWidth="1"/>
    <col min="8455" max="8705" width="9" style="1"/>
    <col min="8706" max="8706" width="15.25" style="1" customWidth="1"/>
    <col min="8707" max="8707" width="9" style="1"/>
    <col min="8708" max="8708" width="36" style="1" customWidth="1"/>
    <col min="8709" max="8709" width="23.625" style="1" customWidth="1"/>
    <col min="8710" max="8710" width="27.375" style="1" customWidth="1"/>
    <col min="8711" max="8961" width="9" style="1"/>
    <col min="8962" max="8962" width="15.25" style="1" customWidth="1"/>
    <col min="8963" max="8963" width="9" style="1"/>
    <col min="8964" max="8964" width="36" style="1" customWidth="1"/>
    <col min="8965" max="8965" width="23.625" style="1" customWidth="1"/>
    <col min="8966" max="8966" width="27.375" style="1" customWidth="1"/>
    <col min="8967" max="9217" width="9" style="1"/>
    <col min="9218" max="9218" width="15.25" style="1" customWidth="1"/>
    <col min="9219" max="9219" width="9" style="1"/>
    <col min="9220" max="9220" width="36" style="1" customWidth="1"/>
    <col min="9221" max="9221" width="23.625" style="1" customWidth="1"/>
    <col min="9222" max="9222" width="27.375" style="1" customWidth="1"/>
    <col min="9223" max="9473" width="9" style="1"/>
    <col min="9474" max="9474" width="15.25" style="1" customWidth="1"/>
    <col min="9475" max="9475" width="9" style="1"/>
    <col min="9476" max="9476" width="36" style="1" customWidth="1"/>
    <col min="9477" max="9477" width="23.625" style="1" customWidth="1"/>
    <col min="9478" max="9478" width="27.375" style="1" customWidth="1"/>
    <col min="9479" max="9729" width="9" style="1"/>
    <col min="9730" max="9730" width="15.25" style="1" customWidth="1"/>
    <col min="9731" max="9731" width="9" style="1"/>
    <col min="9732" max="9732" width="36" style="1" customWidth="1"/>
    <col min="9733" max="9733" width="23.625" style="1" customWidth="1"/>
    <col min="9734" max="9734" width="27.375" style="1" customWidth="1"/>
    <col min="9735" max="9985" width="9" style="1"/>
    <col min="9986" max="9986" width="15.25" style="1" customWidth="1"/>
    <col min="9987" max="9987" width="9" style="1"/>
    <col min="9988" max="9988" width="36" style="1" customWidth="1"/>
    <col min="9989" max="9989" width="23.625" style="1" customWidth="1"/>
    <col min="9990" max="9990" width="27.375" style="1" customWidth="1"/>
    <col min="9991" max="10241" width="9" style="1"/>
    <col min="10242" max="10242" width="15.25" style="1" customWidth="1"/>
    <col min="10243" max="10243" width="9" style="1"/>
    <col min="10244" max="10244" width="36" style="1" customWidth="1"/>
    <col min="10245" max="10245" width="23.625" style="1" customWidth="1"/>
    <col min="10246" max="10246" width="27.375" style="1" customWidth="1"/>
    <col min="10247" max="10497" width="9" style="1"/>
    <col min="10498" max="10498" width="15.25" style="1" customWidth="1"/>
    <col min="10499" max="10499" width="9" style="1"/>
    <col min="10500" max="10500" width="36" style="1" customWidth="1"/>
    <col min="10501" max="10501" width="23.625" style="1" customWidth="1"/>
    <col min="10502" max="10502" width="27.375" style="1" customWidth="1"/>
    <col min="10503" max="10753" width="9" style="1"/>
    <col min="10754" max="10754" width="15.25" style="1" customWidth="1"/>
    <col min="10755" max="10755" width="9" style="1"/>
    <col min="10756" max="10756" width="36" style="1" customWidth="1"/>
    <col min="10757" max="10757" width="23.625" style="1" customWidth="1"/>
    <col min="10758" max="10758" width="27.375" style="1" customWidth="1"/>
    <col min="10759" max="11009" width="9" style="1"/>
    <col min="11010" max="11010" width="15.25" style="1" customWidth="1"/>
    <col min="11011" max="11011" width="9" style="1"/>
    <col min="11012" max="11012" width="36" style="1" customWidth="1"/>
    <col min="11013" max="11013" width="23.625" style="1" customWidth="1"/>
    <col min="11014" max="11014" width="27.375" style="1" customWidth="1"/>
    <col min="11015" max="11265" width="9" style="1"/>
    <col min="11266" max="11266" width="15.25" style="1" customWidth="1"/>
    <col min="11267" max="11267" width="9" style="1"/>
    <col min="11268" max="11268" width="36" style="1" customWidth="1"/>
    <col min="11269" max="11269" width="23.625" style="1" customWidth="1"/>
    <col min="11270" max="11270" width="27.375" style="1" customWidth="1"/>
    <col min="11271" max="11521" width="9" style="1"/>
    <col min="11522" max="11522" width="15.25" style="1" customWidth="1"/>
    <col min="11523" max="11523" width="9" style="1"/>
    <col min="11524" max="11524" width="36" style="1" customWidth="1"/>
    <col min="11525" max="11525" width="23.625" style="1" customWidth="1"/>
    <col min="11526" max="11526" width="27.375" style="1" customWidth="1"/>
    <col min="11527" max="11777" width="9" style="1"/>
    <col min="11778" max="11778" width="15.25" style="1" customWidth="1"/>
    <col min="11779" max="11779" width="9" style="1"/>
    <col min="11780" max="11780" width="36" style="1" customWidth="1"/>
    <col min="11781" max="11781" width="23.625" style="1" customWidth="1"/>
    <col min="11782" max="11782" width="27.375" style="1" customWidth="1"/>
    <col min="11783" max="12033" width="9" style="1"/>
    <col min="12034" max="12034" width="15.25" style="1" customWidth="1"/>
    <col min="12035" max="12035" width="9" style="1"/>
    <col min="12036" max="12036" width="36" style="1" customWidth="1"/>
    <col min="12037" max="12037" width="23.625" style="1" customWidth="1"/>
    <col min="12038" max="12038" width="27.375" style="1" customWidth="1"/>
    <col min="12039" max="12289" width="9" style="1"/>
    <col min="12290" max="12290" width="15.25" style="1" customWidth="1"/>
    <col min="12291" max="12291" width="9" style="1"/>
    <col min="12292" max="12292" width="36" style="1" customWidth="1"/>
    <col min="12293" max="12293" width="23.625" style="1" customWidth="1"/>
    <col min="12294" max="12294" width="27.375" style="1" customWidth="1"/>
    <col min="12295" max="12545" width="9" style="1"/>
    <col min="12546" max="12546" width="15.25" style="1" customWidth="1"/>
    <col min="12547" max="12547" width="9" style="1"/>
    <col min="12548" max="12548" width="36" style="1" customWidth="1"/>
    <col min="12549" max="12549" width="23.625" style="1" customWidth="1"/>
    <col min="12550" max="12550" width="27.375" style="1" customWidth="1"/>
    <col min="12551" max="12801" width="9" style="1"/>
    <col min="12802" max="12802" width="15.25" style="1" customWidth="1"/>
    <col min="12803" max="12803" width="9" style="1"/>
    <col min="12804" max="12804" width="36" style="1" customWidth="1"/>
    <col min="12805" max="12805" width="23.625" style="1" customWidth="1"/>
    <col min="12806" max="12806" width="27.375" style="1" customWidth="1"/>
    <col min="12807" max="13057" width="9" style="1"/>
    <col min="13058" max="13058" width="15.25" style="1" customWidth="1"/>
    <col min="13059" max="13059" width="9" style="1"/>
    <col min="13060" max="13060" width="36" style="1" customWidth="1"/>
    <col min="13061" max="13061" width="23.625" style="1" customWidth="1"/>
    <col min="13062" max="13062" width="27.375" style="1" customWidth="1"/>
    <col min="13063" max="13313" width="9" style="1"/>
    <col min="13314" max="13314" width="15.25" style="1" customWidth="1"/>
    <col min="13315" max="13315" width="9" style="1"/>
    <col min="13316" max="13316" width="36" style="1" customWidth="1"/>
    <col min="13317" max="13317" width="23.625" style="1" customWidth="1"/>
    <col min="13318" max="13318" width="27.375" style="1" customWidth="1"/>
    <col min="13319" max="13569" width="9" style="1"/>
    <col min="13570" max="13570" width="15.25" style="1" customWidth="1"/>
    <col min="13571" max="13571" width="9" style="1"/>
    <col min="13572" max="13572" width="36" style="1" customWidth="1"/>
    <col min="13573" max="13573" width="23.625" style="1" customWidth="1"/>
    <col min="13574" max="13574" width="27.375" style="1" customWidth="1"/>
    <col min="13575" max="13825" width="9" style="1"/>
    <col min="13826" max="13826" width="15.25" style="1" customWidth="1"/>
    <col min="13827" max="13827" width="9" style="1"/>
    <col min="13828" max="13828" width="36" style="1" customWidth="1"/>
    <col min="13829" max="13829" width="23.625" style="1" customWidth="1"/>
    <col min="13830" max="13830" width="27.375" style="1" customWidth="1"/>
    <col min="13831" max="14081" width="9" style="1"/>
    <col min="14082" max="14082" width="15.25" style="1" customWidth="1"/>
    <col min="14083" max="14083" width="9" style="1"/>
    <col min="14084" max="14084" width="36" style="1" customWidth="1"/>
    <col min="14085" max="14085" width="23.625" style="1" customWidth="1"/>
    <col min="14086" max="14086" width="27.375" style="1" customWidth="1"/>
    <col min="14087" max="14337" width="9" style="1"/>
    <col min="14338" max="14338" width="15.25" style="1" customWidth="1"/>
    <col min="14339" max="14339" width="9" style="1"/>
    <col min="14340" max="14340" width="36" style="1" customWidth="1"/>
    <col min="14341" max="14341" width="23.625" style="1" customWidth="1"/>
    <col min="14342" max="14342" width="27.375" style="1" customWidth="1"/>
    <col min="14343" max="14593" width="9" style="1"/>
    <col min="14594" max="14594" width="15.25" style="1" customWidth="1"/>
    <col min="14595" max="14595" width="9" style="1"/>
    <col min="14596" max="14596" width="36" style="1" customWidth="1"/>
    <col min="14597" max="14597" width="23.625" style="1" customWidth="1"/>
    <col min="14598" max="14598" width="27.375" style="1" customWidth="1"/>
    <col min="14599" max="14849" width="9" style="1"/>
    <col min="14850" max="14850" width="15.25" style="1" customWidth="1"/>
    <col min="14851" max="14851" width="9" style="1"/>
    <col min="14852" max="14852" width="36" style="1" customWidth="1"/>
    <col min="14853" max="14853" width="23.625" style="1" customWidth="1"/>
    <col min="14854" max="14854" width="27.375" style="1" customWidth="1"/>
    <col min="14855" max="15105" width="9" style="1"/>
    <col min="15106" max="15106" width="15.25" style="1" customWidth="1"/>
    <col min="15107" max="15107" width="9" style="1"/>
    <col min="15108" max="15108" width="36" style="1" customWidth="1"/>
    <col min="15109" max="15109" width="23.625" style="1" customWidth="1"/>
    <col min="15110" max="15110" width="27.375" style="1" customWidth="1"/>
    <col min="15111" max="15361" width="9" style="1"/>
    <col min="15362" max="15362" width="15.25" style="1" customWidth="1"/>
    <col min="15363" max="15363" width="9" style="1"/>
    <col min="15364" max="15364" width="36" style="1" customWidth="1"/>
    <col min="15365" max="15365" width="23.625" style="1" customWidth="1"/>
    <col min="15366" max="15366" width="27.375" style="1" customWidth="1"/>
    <col min="15367" max="15617" width="9" style="1"/>
    <col min="15618" max="15618" width="15.25" style="1" customWidth="1"/>
    <col min="15619" max="15619" width="9" style="1"/>
    <col min="15620" max="15620" width="36" style="1" customWidth="1"/>
    <col min="15621" max="15621" width="23.625" style="1" customWidth="1"/>
    <col min="15622" max="15622" width="27.375" style="1" customWidth="1"/>
    <col min="15623" max="15873" width="9" style="1"/>
    <col min="15874" max="15874" width="15.25" style="1" customWidth="1"/>
    <col min="15875" max="15875" width="9" style="1"/>
    <col min="15876" max="15876" width="36" style="1" customWidth="1"/>
    <col min="15877" max="15877" width="23.625" style="1" customWidth="1"/>
    <col min="15878" max="15878" width="27.375" style="1" customWidth="1"/>
    <col min="15879" max="16129" width="9" style="1"/>
    <col min="16130" max="16130" width="15.25" style="1" customWidth="1"/>
    <col min="16131" max="16131" width="9" style="1"/>
    <col min="16132" max="16132" width="36" style="1" customWidth="1"/>
    <col min="16133" max="16133" width="23.625" style="1" customWidth="1"/>
    <col min="16134" max="16134" width="27.375" style="1" customWidth="1"/>
    <col min="16135" max="16384" width="9" style="1"/>
  </cols>
  <sheetData>
    <row r="1" ht="27" spans="1:14">
      <c r="A1" s="4" t="s">
        <v>273</v>
      </c>
      <c r="B1" s="4"/>
      <c r="C1" s="4"/>
      <c r="D1" s="4"/>
      <c r="E1" s="4"/>
      <c r="F1" s="4"/>
      <c r="G1" s="4"/>
      <c r="H1" s="4" t="s">
        <v>273</v>
      </c>
      <c r="I1" s="4"/>
      <c r="J1" s="4"/>
      <c r="K1" s="4"/>
      <c r="L1" s="4"/>
      <c r="M1" s="4"/>
      <c r="N1" s="4"/>
    </row>
    <row r="2" ht="17.25" customHeight="1" spans="1:14">
      <c r="A2" s="5" t="s">
        <v>1</v>
      </c>
      <c r="B2" s="5" t="s">
        <v>117</v>
      </c>
      <c r="C2" s="5" t="s">
        <v>118</v>
      </c>
      <c r="D2" s="5" t="s">
        <v>119</v>
      </c>
      <c r="E2" s="5" t="s">
        <v>120</v>
      </c>
      <c r="F2" s="5" t="s">
        <v>9</v>
      </c>
      <c r="G2" s="5" t="s">
        <v>121</v>
      </c>
      <c r="H2" s="5" t="s">
        <v>1</v>
      </c>
      <c r="I2" s="5" t="s">
        <v>117</v>
      </c>
      <c r="J2" s="5" t="s">
        <v>118</v>
      </c>
      <c r="K2" s="5" t="s">
        <v>119</v>
      </c>
      <c r="L2" s="5" t="s">
        <v>120</v>
      </c>
      <c r="M2" s="5" t="s">
        <v>9</v>
      </c>
      <c r="N2" s="5" t="s">
        <v>121</v>
      </c>
    </row>
    <row r="3" ht="17.25" customHeight="1" spans="1:14">
      <c r="A3" s="6">
        <v>1</v>
      </c>
      <c r="B3" s="6" t="s">
        <v>122</v>
      </c>
      <c r="C3" s="6" t="s">
        <v>123</v>
      </c>
      <c r="D3" s="7" t="s">
        <v>274</v>
      </c>
      <c r="E3" s="6" t="s">
        <v>124</v>
      </c>
      <c r="F3" s="8" t="s">
        <v>125</v>
      </c>
      <c r="G3" s="9" t="s">
        <v>131</v>
      </c>
      <c r="H3" s="6">
        <v>15</v>
      </c>
      <c r="I3" s="6" t="s">
        <v>152</v>
      </c>
      <c r="J3" s="6" t="s">
        <v>123</v>
      </c>
      <c r="K3" s="7" t="s">
        <v>275</v>
      </c>
      <c r="L3" s="6" t="s">
        <v>138</v>
      </c>
      <c r="M3" s="8" t="s">
        <v>125</v>
      </c>
      <c r="N3" s="9" t="s">
        <v>131</v>
      </c>
    </row>
    <row r="4" ht="17.25" customHeight="1" spans="1:14">
      <c r="A4" s="6">
        <v>2</v>
      </c>
      <c r="B4" s="6" t="s">
        <v>127</v>
      </c>
      <c r="C4" s="6" t="s">
        <v>123</v>
      </c>
      <c r="D4" s="7" t="s">
        <v>276</v>
      </c>
      <c r="E4" s="6" t="s">
        <v>124</v>
      </c>
      <c r="F4" s="8" t="s">
        <v>125</v>
      </c>
      <c r="G4" s="9" t="s">
        <v>131</v>
      </c>
      <c r="H4" s="6">
        <v>16</v>
      </c>
      <c r="I4" s="6" t="s">
        <v>157</v>
      </c>
      <c r="J4" s="6" t="s">
        <v>123</v>
      </c>
      <c r="K4" s="7" t="s">
        <v>277</v>
      </c>
      <c r="L4" s="6" t="s">
        <v>138</v>
      </c>
      <c r="M4" s="8" t="s">
        <v>125</v>
      </c>
      <c r="N4" s="9" t="s">
        <v>131</v>
      </c>
    </row>
    <row r="5" ht="17.25" customHeight="1" spans="1:14">
      <c r="A5" s="6">
        <v>3</v>
      </c>
      <c r="B5" s="6" t="s">
        <v>128</v>
      </c>
      <c r="C5" s="6" t="s">
        <v>123</v>
      </c>
      <c r="D5" s="7" t="s">
        <v>278</v>
      </c>
      <c r="E5" s="6" t="s">
        <v>124</v>
      </c>
      <c r="F5" s="8" t="s">
        <v>125</v>
      </c>
      <c r="G5" s="9" t="s">
        <v>131</v>
      </c>
      <c r="H5" s="6">
        <v>17</v>
      </c>
      <c r="I5" s="6" t="s">
        <v>158</v>
      </c>
      <c r="J5" s="6" t="s">
        <v>123</v>
      </c>
      <c r="K5" s="7" t="s">
        <v>279</v>
      </c>
      <c r="L5" s="6" t="s">
        <v>138</v>
      </c>
      <c r="M5" s="8" t="s">
        <v>125</v>
      </c>
      <c r="N5" s="9" t="s">
        <v>131</v>
      </c>
    </row>
    <row r="6" ht="17.25" customHeight="1" spans="1:14">
      <c r="A6" s="6">
        <v>4</v>
      </c>
      <c r="B6" s="6" t="s">
        <v>132</v>
      </c>
      <c r="C6" s="6" t="s">
        <v>123</v>
      </c>
      <c r="D6" s="7" t="s">
        <v>278</v>
      </c>
      <c r="E6" s="6" t="s">
        <v>124</v>
      </c>
      <c r="F6" s="8" t="s">
        <v>125</v>
      </c>
      <c r="G6" s="9" t="s">
        <v>131</v>
      </c>
      <c r="H6" s="6">
        <v>18</v>
      </c>
      <c r="I6" s="6" t="s">
        <v>160</v>
      </c>
      <c r="J6" s="6" t="s">
        <v>133</v>
      </c>
      <c r="K6" s="7" t="s">
        <v>280</v>
      </c>
      <c r="L6" s="6" t="s">
        <v>138</v>
      </c>
      <c r="M6" s="8" t="s">
        <v>125</v>
      </c>
      <c r="N6" s="9" t="s">
        <v>131</v>
      </c>
    </row>
    <row r="7" ht="17.25" customHeight="1" spans="1:14">
      <c r="A7" s="6">
        <v>5</v>
      </c>
      <c r="B7" s="6" t="s">
        <v>135</v>
      </c>
      <c r="C7" s="6" t="s">
        <v>123</v>
      </c>
      <c r="D7" s="7" t="s">
        <v>281</v>
      </c>
      <c r="E7" s="6" t="s">
        <v>129</v>
      </c>
      <c r="F7" s="8" t="s">
        <v>125</v>
      </c>
      <c r="G7" s="9" t="s">
        <v>131</v>
      </c>
      <c r="H7" s="6">
        <v>19</v>
      </c>
      <c r="I7" s="6" t="s">
        <v>161</v>
      </c>
      <c r="J7" s="6" t="s">
        <v>123</v>
      </c>
      <c r="K7" s="7" t="s">
        <v>282</v>
      </c>
      <c r="L7" s="6" t="s">
        <v>138</v>
      </c>
      <c r="M7" s="8" t="s">
        <v>125</v>
      </c>
      <c r="N7" s="9" t="s">
        <v>131</v>
      </c>
    </row>
    <row r="8" ht="17.25" customHeight="1" spans="1:14">
      <c r="A8" s="6">
        <v>6</v>
      </c>
      <c r="B8" s="6" t="s">
        <v>137</v>
      </c>
      <c r="C8" s="6" t="s">
        <v>123</v>
      </c>
      <c r="D8" s="7" t="s">
        <v>283</v>
      </c>
      <c r="E8" s="6" t="s">
        <v>129</v>
      </c>
      <c r="F8" s="8" t="s">
        <v>125</v>
      </c>
      <c r="G8" s="9" t="s">
        <v>131</v>
      </c>
      <c r="H8" s="6">
        <v>20</v>
      </c>
      <c r="I8" s="6" t="s">
        <v>162</v>
      </c>
      <c r="J8" s="6" t="s">
        <v>123</v>
      </c>
      <c r="K8" s="7" t="s">
        <v>284</v>
      </c>
      <c r="L8" s="6" t="s">
        <v>143</v>
      </c>
      <c r="M8" s="8" t="s">
        <v>125</v>
      </c>
      <c r="N8" s="9" t="s">
        <v>131</v>
      </c>
    </row>
    <row r="9" ht="17.25" customHeight="1" spans="1:14">
      <c r="A9" s="6">
        <v>7</v>
      </c>
      <c r="B9" s="6" t="s">
        <v>139</v>
      </c>
      <c r="C9" s="6" t="s">
        <v>123</v>
      </c>
      <c r="D9" s="7" t="s">
        <v>285</v>
      </c>
      <c r="E9" s="6" t="s">
        <v>129</v>
      </c>
      <c r="F9" s="8" t="s">
        <v>125</v>
      </c>
      <c r="G9" s="9" t="s">
        <v>131</v>
      </c>
      <c r="H9" s="6">
        <v>21</v>
      </c>
      <c r="I9" s="6" t="s">
        <v>164</v>
      </c>
      <c r="J9" s="6" t="s">
        <v>123</v>
      </c>
      <c r="K9" s="7" t="s">
        <v>284</v>
      </c>
      <c r="L9" s="6" t="s">
        <v>143</v>
      </c>
      <c r="M9" s="8" t="s">
        <v>125</v>
      </c>
      <c r="N9" s="9" t="s">
        <v>131</v>
      </c>
    </row>
    <row r="10" ht="17.25" customHeight="1" spans="1:14">
      <c r="A10" s="6">
        <v>8</v>
      </c>
      <c r="B10" s="6" t="s">
        <v>142</v>
      </c>
      <c r="C10" s="6" t="s">
        <v>123</v>
      </c>
      <c r="D10" s="7" t="s">
        <v>286</v>
      </c>
      <c r="E10" s="6" t="s">
        <v>136</v>
      </c>
      <c r="F10" s="8" t="s">
        <v>125</v>
      </c>
      <c r="G10" s="9" t="s">
        <v>131</v>
      </c>
      <c r="H10" s="6">
        <v>22</v>
      </c>
      <c r="I10" s="6" t="s">
        <v>165</v>
      </c>
      <c r="J10" s="6" t="s">
        <v>123</v>
      </c>
      <c r="K10" s="7" t="s">
        <v>287</v>
      </c>
      <c r="L10" s="6" t="s">
        <v>143</v>
      </c>
      <c r="M10" s="8" t="s">
        <v>125</v>
      </c>
      <c r="N10" s="9" t="s">
        <v>131</v>
      </c>
    </row>
    <row r="11" ht="17.25" customHeight="1" spans="1:14">
      <c r="A11" s="6">
        <v>9</v>
      </c>
      <c r="B11" s="6" t="s">
        <v>144</v>
      </c>
      <c r="C11" s="6" t="s">
        <v>123</v>
      </c>
      <c r="D11" s="7" t="s">
        <v>288</v>
      </c>
      <c r="E11" s="6" t="s">
        <v>136</v>
      </c>
      <c r="F11" s="8" t="s">
        <v>125</v>
      </c>
      <c r="G11" s="9" t="s">
        <v>131</v>
      </c>
      <c r="H11" s="6">
        <v>23</v>
      </c>
      <c r="I11" s="6" t="s">
        <v>167</v>
      </c>
      <c r="J11" s="6" t="s">
        <v>123</v>
      </c>
      <c r="K11" s="7" t="s">
        <v>289</v>
      </c>
      <c r="L11" s="6" t="s">
        <v>146</v>
      </c>
      <c r="M11" s="8" t="s">
        <v>125</v>
      </c>
      <c r="N11" s="9" t="s">
        <v>131</v>
      </c>
    </row>
    <row r="12" ht="17.25" customHeight="1" spans="1:14">
      <c r="A12" s="6">
        <v>10</v>
      </c>
      <c r="B12" s="6" t="s">
        <v>145</v>
      </c>
      <c r="C12" s="6" t="s">
        <v>123</v>
      </c>
      <c r="D12" s="7" t="s">
        <v>290</v>
      </c>
      <c r="E12" s="6" t="s">
        <v>136</v>
      </c>
      <c r="F12" s="8" t="s">
        <v>125</v>
      </c>
      <c r="G12" s="9" t="s">
        <v>131</v>
      </c>
      <c r="H12" s="6">
        <v>24</v>
      </c>
      <c r="I12" s="6" t="s">
        <v>168</v>
      </c>
      <c r="J12" s="6" t="s">
        <v>123</v>
      </c>
      <c r="K12" s="7" t="s">
        <v>291</v>
      </c>
      <c r="L12" s="6" t="s">
        <v>146</v>
      </c>
      <c r="M12" s="8" t="s">
        <v>125</v>
      </c>
      <c r="N12" s="9" t="s">
        <v>131</v>
      </c>
    </row>
    <row r="13" ht="17.25" customHeight="1" spans="1:14">
      <c r="A13" s="6">
        <v>11</v>
      </c>
      <c r="B13" s="6" t="s">
        <v>141</v>
      </c>
      <c r="C13" s="6" t="s">
        <v>123</v>
      </c>
      <c r="D13" s="7" t="s">
        <v>292</v>
      </c>
      <c r="E13" s="6" t="s">
        <v>151</v>
      </c>
      <c r="F13" s="8" t="s">
        <v>125</v>
      </c>
      <c r="G13" s="9" t="s">
        <v>131</v>
      </c>
      <c r="H13" s="6">
        <v>25</v>
      </c>
      <c r="I13" s="6" t="s">
        <v>170</v>
      </c>
      <c r="J13" s="6" t="s">
        <v>153</v>
      </c>
      <c r="K13" s="7" t="s">
        <v>293</v>
      </c>
      <c r="L13" s="6" t="s">
        <v>272</v>
      </c>
      <c r="M13" s="8" t="s">
        <v>125</v>
      </c>
      <c r="N13" s="9" t="s">
        <v>131</v>
      </c>
    </row>
    <row r="14" ht="17.25" customHeight="1" spans="1:14">
      <c r="A14" s="6">
        <v>12</v>
      </c>
      <c r="B14" s="6" t="s">
        <v>147</v>
      </c>
      <c r="C14" s="6" t="s">
        <v>123</v>
      </c>
      <c r="D14" s="7" t="s">
        <v>294</v>
      </c>
      <c r="E14" s="6" t="s">
        <v>151</v>
      </c>
      <c r="F14" s="8" t="s">
        <v>125</v>
      </c>
      <c r="G14" s="9" t="s">
        <v>131</v>
      </c>
      <c r="H14" s="6">
        <v>26</v>
      </c>
      <c r="I14" s="6" t="s">
        <v>172</v>
      </c>
      <c r="J14" s="6" t="s">
        <v>153</v>
      </c>
      <c r="K14" s="7" t="s">
        <v>293</v>
      </c>
      <c r="L14" s="6" t="s">
        <v>272</v>
      </c>
      <c r="M14" s="8" t="s">
        <v>125</v>
      </c>
      <c r="N14" s="9" t="s">
        <v>131</v>
      </c>
    </row>
    <row r="15" ht="17.25" customHeight="1" spans="1:14">
      <c r="A15" s="6">
        <v>13</v>
      </c>
      <c r="B15" s="6" t="s">
        <v>149</v>
      </c>
      <c r="C15" s="6" t="s">
        <v>123</v>
      </c>
      <c r="D15" s="7" t="s">
        <v>295</v>
      </c>
      <c r="E15" s="6" t="s">
        <v>151</v>
      </c>
      <c r="F15" s="8" t="s">
        <v>296</v>
      </c>
      <c r="G15" s="9" t="s">
        <v>131</v>
      </c>
      <c r="H15" s="6">
        <v>27</v>
      </c>
      <c r="I15" s="6" t="s">
        <v>174</v>
      </c>
      <c r="J15" s="6" t="s">
        <v>153</v>
      </c>
      <c r="K15" s="7" t="s">
        <v>293</v>
      </c>
      <c r="L15" s="6" t="s">
        <v>272</v>
      </c>
      <c r="M15" s="8" t="s">
        <v>125</v>
      </c>
      <c r="N15" s="9" t="s">
        <v>131</v>
      </c>
    </row>
    <row r="16" ht="17.25" customHeight="1" spans="1:14">
      <c r="A16" s="6">
        <v>14</v>
      </c>
      <c r="B16" s="6" t="s">
        <v>150</v>
      </c>
      <c r="C16" s="6" t="s">
        <v>123</v>
      </c>
      <c r="D16" s="7" t="s">
        <v>275</v>
      </c>
      <c r="E16" s="6" t="s">
        <v>138</v>
      </c>
      <c r="F16" s="8" t="s">
        <v>125</v>
      </c>
      <c r="G16" s="9" t="s">
        <v>131</v>
      </c>
      <c r="H16" s="6">
        <v>28</v>
      </c>
      <c r="I16" s="6" t="s">
        <v>297</v>
      </c>
      <c r="J16" s="6" t="s">
        <v>123</v>
      </c>
      <c r="K16" s="7" t="s">
        <v>298</v>
      </c>
      <c r="L16" s="6" t="s">
        <v>138</v>
      </c>
      <c r="M16" s="8" t="s">
        <v>125</v>
      </c>
      <c r="N16" s="9" t="s">
        <v>131</v>
      </c>
    </row>
    <row r="17" ht="17.25" customHeight="1"/>
    <row r="18" ht="17.25" customHeight="1"/>
    <row r="19" ht="17.25" customHeight="1"/>
    <row r="20" ht="17.25" customHeight="1"/>
    <row r="21" ht="17.25" customHeight="1"/>
  </sheetData>
  <mergeCells count="2">
    <mergeCell ref="A1:G1"/>
    <mergeCell ref="H1:N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六厂监控</vt:lpstr>
      <vt:lpstr>苗木</vt:lpstr>
      <vt:lpstr>Sheet1</vt:lpstr>
      <vt:lpstr>点位</vt:lpstr>
      <vt:lpstr>点位（巴士厂）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2015-09-25T05:24:00Z</dcterms:created>
  <cp:lastPrinted>2016-06-27T05:45:00Z</cp:lastPrinted>
  <dcterms:modified xsi:type="dcterms:W3CDTF">2021-12-10T09:18:27Z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8CF91F7A82BF440284320B918673D344</vt:lpwstr>
  </property>
</Properties>
</file>