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机构床位运营补助分配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<sst xmlns="http://schemas.openxmlformats.org/spreadsheetml/2006/main" count="22" uniqueCount="22">
  <si>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附件1</t>
  </si>
  <si>
    <t>2023年度民办养老服务机构床位运营补贴资金汇总表</t>
  </si>
  <si>
    <t xml:space="preserve">                                                                      单位：万元</t>
  </si>
  <si>
    <t>县市区</t>
  </si>
  <si>
    <t>养老机构</t>
  </si>
  <si>
    <t>年平均入住床位数（张）</t>
  </si>
  <si>
    <t>申请省级补助</t>
  </si>
  <si>
    <t>申请市级补助</t>
  </si>
  <si>
    <t>小计</t>
  </si>
  <si>
    <t>非护理型</t>
  </si>
  <si>
    <t>护理型</t>
  </si>
  <si>
    <t>补助金额                        （非护理型补助标准0.1万元/床/年）</t>
  </si>
  <si>
    <t>补助金额                        护理型补助标准0.12万元/床/年）</t>
  </si>
  <si>
    <t>非护理型补助金额                 （标准：0.06万元/床/年）</t>
  </si>
  <si>
    <t>护理型补助金额                 （标准：0.08万元/床/年）</t>
  </si>
  <si>
    <t>星级床位补助金额                       （五星级标准：0.01万元/床   四星级标准：0.005万元/床）</t>
  </si>
  <si>
    <t>鼓楼区</t>
  </si>
  <si>
    <t>鼓楼区金太阳老年公寓   （五星）</t>
  </si>
  <si>
    <t>鼓楼区五福缘老人养护中心（四星）</t>
  </si>
  <si>
    <t>鼓楼区福颐养老院          （四星）</t>
  </si>
  <si>
    <t>鼓楼区康养老年公寓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</si>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</sst>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微软雅黑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9" fillId="0" borderId="0" applyFill="0" applyBorder="0" applyAlignment="0" applyProtection="0"/>
    <xf numFmtId="41" fontId="9" fillId="0" borderId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9" fillId="0" borderId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2" fillId="0" borderId="0">
      <alignment vertical="center"/>
      <protection/>
    </xf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35">
      <alignment vertical="center"/>
      <protection/>
    </xf>
    <xf numFmtId="0" fontId="3" fillId="0" borderId="0" xfId="35" applyFont="1" applyAlignment="1">
      <alignment horizontal="center" vertical="center"/>
      <protection/>
    </xf>
    <xf numFmtId="176" fontId="2" fillId="0" borderId="0" xfId="35" applyNumberFormat="1">
      <alignment vertical="center"/>
      <protection/>
    </xf>
    <xf numFmtId="0" fontId="4" fillId="0" borderId="0" xfId="35" applyFont="1" applyAlignment="1">
      <alignment wrapText="1"/>
      <protection/>
    </xf>
    <xf numFmtId="0" fontId="5" fillId="0" borderId="0" xfId="35" applyFont="1" applyAlignment="1">
      <alignment horizontal="center" vertical="center" wrapText="1"/>
      <protection/>
    </xf>
    <xf numFmtId="0" fontId="6" fillId="0" borderId="0" xfId="35" applyFont="1" applyAlignment="1">
      <alignment horizontal="right" vertical="center" wrapText="1"/>
      <protection/>
    </xf>
    <xf numFmtId="0" fontId="7" fillId="0" borderId="9" xfId="35" applyFont="1" applyBorder="1" applyAlignment="1">
      <alignment horizontal="center" vertical="center" wrapText="1"/>
      <protection/>
    </xf>
    <xf numFmtId="0" fontId="7" fillId="0" borderId="10" xfId="35" applyFont="1" applyBorder="1" applyAlignment="1">
      <alignment horizontal="center" vertical="center" wrapText="1"/>
      <protection/>
    </xf>
    <xf numFmtId="0" fontId="7" fillId="0" borderId="11" xfId="35" applyFont="1" applyBorder="1" applyAlignment="1">
      <alignment horizontal="center" vertical="center" wrapText="1"/>
      <protection/>
    </xf>
    <xf numFmtId="0" fontId="7" fillId="0" borderId="9" xfId="35" applyFont="1" applyBorder="1" applyAlignment="1">
      <alignment horizontal="center" vertical="center" wrapText="1"/>
      <protection/>
    </xf>
    <xf numFmtId="176" fontId="7" fillId="0" borderId="9" xfId="35" applyNumberFormat="1" applyFont="1" applyBorder="1" applyAlignment="1">
      <alignment horizontal="center" vertical="center" wrapText="1"/>
      <protection/>
    </xf>
    <xf numFmtId="176" fontId="7" fillId="0" borderId="9" xfId="35" applyNumberFormat="1" applyFont="1" applyBorder="1" applyAlignment="1">
      <alignment horizontal="center" vertical="center"/>
      <protection/>
    </xf>
    <xf numFmtId="0" fontId="8" fillId="0" borderId="9" xfId="35" applyFont="1" applyBorder="1" applyAlignment="1">
      <alignment horizontal="center" vertical="center"/>
      <protection/>
    </xf>
    <xf numFmtId="176" fontId="8" fillId="0" borderId="9" xfId="35" applyNumberFormat="1" applyFont="1" applyBorder="1" applyAlignment="1">
      <alignment horizontal="center" vertical="center"/>
      <protection/>
    </xf>
    <xf numFmtId="176" fontId="8" fillId="0" borderId="9" xfId="35" applyNumberFormat="1" applyFont="1" applyBorder="1" applyAlignment="1">
      <alignment horizontal="center" vertical="center"/>
      <protection/>
    </xf>
    <xf numFmtId="176" fontId="7" fillId="0" borderId="9" xfId="35" applyNumberFormat="1" applyFont="1" applyBorder="1" applyAlignment="1">
      <alignment horizontal="center" vertical="center"/>
      <protection/>
    </xf>
    <xf numFmtId="0" fontId="2" fillId="0" borderId="0" xfId="35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Excel Built-in Normal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110" zoomScaleNormal="110" workbookViewId="0" topLeftCell="A1">
      <pane ySplit="5" topLeftCell="A6" activePane="bottomLeft" state="frozen"/>
      <selection pane="bottomLeft" activeCell="A2" sqref="A2:J2"/>
    </sheetView>
  </sheetViews>
  <sheetFormatPr defaultColWidth="7.75390625" defaultRowHeight="16.5"/>
  <cols>
    <col min="1" max="1" width="6.875" style="1" customWidth="1"/>
    <col min="2" max="2" width="20.375" style="2" customWidth="1"/>
    <col min="3" max="3" width="9.375" style="1" customWidth="1"/>
    <col min="4" max="4" width="9.00390625" style="1" customWidth="1"/>
    <col min="5" max="5" width="16.125" style="1" customWidth="1"/>
    <col min="6" max="6" width="15.625" style="1" customWidth="1"/>
    <col min="7" max="7" width="15.375" style="1" customWidth="1"/>
    <col min="8" max="8" width="15.875" style="1" customWidth="1"/>
    <col min="9" max="9" width="16.875" style="1" customWidth="1"/>
    <col min="10" max="10" width="10.625" style="3" customWidth="1"/>
    <col min="11" max="250" width="8.125" style="1" bestFit="1" customWidth="1"/>
    <col min="251" max="16384" width="7.75390625" style="1" customWidth="1"/>
  </cols>
  <sheetData>
    <row r="1" ht="24.75" customHeight="1">
      <c r="A1" s="4" t="s">
        <v>0</v>
      </c>
    </row>
    <row r="2" spans="1:10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7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49.5" customHeight="1">
      <c r="A4" s="7" t="s">
        <v>3</v>
      </c>
      <c r="B4" s="7" t="s">
        <v>4</v>
      </c>
      <c r="C4" s="8" t="s">
        <v>5</v>
      </c>
      <c r="D4" s="9"/>
      <c r="E4" s="8" t="s">
        <v>6</v>
      </c>
      <c r="F4" s="9"/>
      <c r="G4" s="10" t="s">
        <v>7</v>
      </c>
      <c r="H4" s="10"/>
      <c r="I4" s="10"/>
      <c r="J4" s="15" t="s">
        <v>8</v>
      </c>
    </row>
    <row r="5" spans="1:10" ht="49.5" customHeight="1">
      <c r="A5" s="7"/>
      <c r="B5" s="7"/>
      <c r="C5" s="10" t="s">
        <v>9</v>
      </c>
      <c r="D5" s="10" t="s">
        <v>10</v>
      </c>
      <c r="E5" s="10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4"/>
    </row>
    <row r="6" spans="1:10" ht="45" customHeight="1">
      <c r="A6" s="10" t="s">
        <v>16</v>
      </c>
      <c r="B6" s="7" t="s">
        <v>17</v>
      </c>
      <c r="C6" s="11">
        <v>243.41</v>
      </c>
      <c r="D6" s="11">
        <v>41.77</v>
      </c>
      <c r="E6" s="11">
        <f>SUM(C6*0.1)</f>
        <v>24.341</v>
      </c>
      <c r="F6" s="12">
        <f>SUM(D6*0.12)</f>
        <v>5.0124</v>
      </c>
      <c r="G6" s="12">
        <f>SUM(C6*0.06)</f>
        <v>14.6046</v>
      </c>
      <c r="H6" s="12">
        <f>SUM(D6*0.08)</f>
        <v>3.3416</v>
      </c>
      <c r="I6" s="16">
        <v>2.85</v>
      </c>
      <c r="J6" s="14">
        <v>50.14</v>
      </c>
    </row>
    <row r="7" spans="1:13" ht="45" customHeight="1">
      <c r="A7" s="10"/>
      <c r="B7" s="7" t="s">
        <v>18</v>
      </c>
      <c r="C7" s="11">
        <v>93.07</v>
      </c>
      <c r="D7" s="11">
        <v>36.73</v>
      </c>
      <c r="E7" s="11">
        <f>SUM(C7*0.1)</f>
        <v>9.307</v>
      </c>
      <c r="F7" s="12">
        <f>SUM(D7*0.12)</f>
        <v>4.4075999999999995</v>
      </c>
      <c r="G7" s="12">
        <f>SUM(C7*0.06)</f>
        <v>5.584199999999999</v>
      </c>
      <c r="H7" s="12">
        <f>SUM(D7*0.08)</f>
        <v>2.9383999999999997</v>
      </c>
      <c r="I7" s="16">
        <v>0.65</v>
      </c>
      <c r="J7" s="14">
        <v>22.89</v>
      </c>
      <c r="M7" s="17"/>
    </row>
    <row r="8" spans="1:13" ht="45" customHeight="1">
      <c r="A8" s="10"/>
      <c r="B8" s="7" t="s">
        <v>19</v>
      </c>
      <c r="C8" s="11">
        <v>0</v>
      </c>
      <c r="D8" s="11">
        <v>63.25</v>
      </c>
      <c r="E8" s="11">
        <v>0</v>
      </c>
      <c r="F8" s="12">
        <f>SUM(D8*0.12)</f>
        <v>7.59</v>
      </c>
      <c r="G8" s="12">
        <v>0</v>
      </c>
      <c r="H8" s="12">
        <f>SUM(D8*0.08)</f>
        <v>5.0600000000000005</v>
      </c>
      <c r="I8" s="16">
        <v>0.32</v>
      </c>
      <c r="J8" s="14">
        <v>12.97</v>
      </c>
      <c r="M8" s="17"/>
    </row>
    <row r="9" spans="1:10" ht="45" customHeight="1">
      <c r="A9" s="10"/>
      <c r="B9" s="7" t="s">
        <v>20</v>
      </c>
      <c r="C9" s="11">
        <v>86.27</v>
      </c>
      <c r="D9" s="11">
        <v>12.39</v>
      </c>
      <c r="E9" s="11">
        <f>SUM(C9*0.1)</f>
        <v>8.627</v>
      </c>
      <c r="F9" s="12">
        <f>SUM(D9*0.12)</f>
        <v>1.4868000000000001</v>
      </c>
      <c r="G9" s="12">
        <f>SUM(C9*0.06)</f>
        <v>5.1762</v>
      </c>
      <c r="H9" s="12">
        <f>SUM(D9*0.08)</f>
        <v>0.9912000000000001</v>
      </c>
      <c r="I9" s="16">
        <v>0</v>
      </c>
      <c r="J9" s="14">
        <v>16.29</v>
      </c>
    </row>
    <row r="10" spans="1:10" ht="45" customHeight="1">
      <c r="A10" s="10"/>
      <c r="B10" s="13" t="s">
        <v>21</v>
      </c>
      <c r="C10" s="14">
        <f>SUM(C6:C9)</f>
        <v>422.75</v>
      </c>
      <c r="D10" s="14">
        <f aca="true" t="shared" si="0" ref="D10:J10">SUM(D6:D9)</f>
        <v>154.14</v>
      </c>
      <c r="E10" s="14">
        <f t="shared" si="0"/>
        <v>42.275000000000006</v>
      </c>
      <c r="F10" s="14">
        <f t="shared" si="0"/>
        <v>18.496799999999997</v>
      </c>
      <c r="G10" s="14">
        <v>25.36</v>
      </c>
      <c r="H10" s="14">
        <f t="shared" si="0"/>
        <v>12.331199999999999</v>
      </c>
      <c r="I10" s="14">
        <f t="shared" si="0"/>
        <v>3.82</v>
      </c>
      <c r="J10" s="14">
        <f t="shared" si="0"/>
        <v>102.28999999999999</v>
      </c>
    </row>
  </sheetData>
  <sheetProtection selectLockedCells="1" selectUnlockedCells="1"/>
  <mergeCells count="9">
    <mergeCell ref="A2:J2"/>
    <mergeCell ref="A3:J3"/>
    <mergeCell ref="C4:D4"/>
    <mergeCell ref="E4:F4"/>
    <mergeCell ref="G4:I4"/>
    <mergeCell ref="A4:A5"/>
    <mergeCell ref="A6:A10"/>
    <mergeCell ref="B4:B5"/>
    <mergeCell ref="J4:J5"/>
  </mergeCells>
  <printOptions/>
  <pageMargins left="0.24" right="0.24" top="0.75" bottom="0.36" header="0.51" footer="0.3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2020-03-09T08:47:54Z</dcterms:created>
  <dcterms:modified xsi:type="dcterms:W3CDTF">2024-04-07T07:54:54Z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429C73637494453C8E6488914AA6F349</vt:lpwstr>
  </property>
</Properties>
</file>